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0" sheetId="1" state="veryHidden" r:id="rId1"/>
    <sheet name="Энергия" sheetId="2" r:id="rId2"/>
    <sheet name="Мощность" sheetId="3" r:id="rId3"/>
    <sheet name="Население" sheetId="4" r:id="rId4"/>
    <sheet name="Потери" sheetId="5" r:id="rId5"/>
  </sheets>
  <definedNames>
    <definedName name="_xlnm.Print_Titles" localSheetId="2">'Мощность'!$C:$F</definedName>
    <definedName name="_xlnm.Print_Titles" localSheetId="1">'Энергия'!$C:$F</definedName>
    <definedName name="_xlnm.Print_Area" localSheetId="2">'Мощность'!$C$1:$FF$30</definedName>
    <definedName name="_xlnm.Print_Area" localSheetId="3">'Население'!$B$1:$P$13</definedName>
    <definedName name="_xlnm.Print_Area" localSheetId="4">'Потери'!$B$1:$P$16</definedName>
    <definedName name="_xlnm.Print_Area" localSheetId="1">'Энергия'!$C$1:$GS$31</definedName>
  </definedNames>
  <calcPr fullCalcOnLoad="1"/>
</workbook>
</file>

<file path=xl/sharedStrings.xml><?xml version="1.0" encoding="utf-8"?>
<sst xmlns="http://schemas.openxmlformats.org/spreadsheetml/2006/main" count="962" uniqueCount="117">
  <si>
    <t>УТВЕРЖДЕНО</t>
  </si>
  <si>
    <t>Приказ Федеральной службы по тарифам</t>
  </si>
  <si>
    <t>от 20 июля 2010 года № 153-э/1</t>
  </si>
  <si>
    <t>Технологический расход электрической энергии (потери) в электрических сетях на 2010 год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</si>
  <si>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</si>
  <si>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</si>
  <si>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</si>
  <si>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</si>
  <si>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</si>
  <si>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</si>
  <si>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</si>
  <si>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</si>
  <si>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</si>
  <si>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</si>
  <si>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</si>
  <si>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</si>
  <si>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</si>
  <si>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</si>
  <si>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Республика Тыва</t>
  </si>
  <si>
    <t>Потери в электрической сети. млн.кВтч</t>
  </si>
  <si>
    <t>Потери мощности в сети. МВт</t>
  </si>
  <si>
    <t>Заявленная мощность потребителей. МВт</t>
  </si>
  <si>
    <t>Присоединенная мощность потребителей. МВА</t>
  </si>
  <si>
    <t>Итого по региону</t>
  </si>
  <si>
    <t xml:space="preserve">                            УТВЕРЖДЕНО</t>
  </si>
  <si>
    <t>Организация</t>
  </si>
  <si>
    <t xml:space="preserve">Февраль </t>
  </si>
  <si>
    <t xml:space="preserve">Май </t>
  </si>
  <si>
    <t xml:space="preserve">Октябрь </t>
  </si>
  <si>
    <t xml:space="preserve">Декабрь </t>
  </si>
  <si>
    <t xml:space="preserve">Год </t>
  </si>
  <si>
    <t>Электроэнергия. млн.кВтч</t>
  </si>
  <si>
    <t>Оплачиваемая мощность. МВт</t>
  </si>
  <si>
    <t>ОАО "Тываэнергосбыт"</t>
  </si>
  <si>
    <t xml:space="preserve">СВОДНЫЙ ПРОГНОЗНЫЙ БАЛАНС ПРОИЗВОДСТВА И ПОСТАВОК ЭЛЕКТРИЧЕСКОЙ МОЩНОСТИ В РАМКАХ ЕДИНОЙ ЭНЕРГЕТИЧЕСКОЙ СИСТЕМЫ РОССИИ                                                                                            </t>
  </si>
  <si>
    <t>ПО СУБЪЕКТАМ РОССИЙСКОЙ ФЕДЕРАЦИИ</t>
  </si>
  <si>
    <t>Январь 2011 г.</t>
  </si>
  <si>
    <t>Февраль 2011 г.</t>
  </si>
  <si>
    <t>Март 2011 г.</t>
  </si>
  <si>
    <t>Апрель 2011 г.</t>
  </si>
  <si>
    <t>Май 2011 г.</t>
  </si>
  <si>
    <t>Июнь 2011 г.</t>
  </si>
  <si>
    <t>Июль 2011 г.</t>
  </si>
  <si>
    <t>Август 2011 г.</t>
  </si>
  <si>
    <t>Сентябрь 2011 г.</t>
  </si>
  <si>
    <t>Октябрь 2011 г.</t>
  </si>
  <si>
    <t>Ноябрь 2011 г.</t>
  </si>
  <si>
    <t>Декабрь 2011 г.</t>
  </si>
  <si>
    <t>Год 2011</t>
  </si>
  <si>
    <t>СУБЪЕКТ РФ</t>
  </si>
  <si>
    <t>ГТП     ГЕНЕРАЦИИ</t>
  </si>
  <si>
    <t>ГТП        ПОТРЕБЛЕНИЯ</t>
  </si>
  <si>
    <t>УСТАНОВЛЕН-НАЯ МОЩНОСТЬ ЭЛЕКТРО-СТАНЦИЙ</t>
  </si>
  <si>
    <t>РАСПОЛАГА-ЕМАЯ МОЩНОСТЬ ЭЛЕКТРО-СТАНЦИЙ</t>
  </si>
  <si>
    <t>РАБОЧАЯ МОЩНОСТЬ ЭЛЕКТРОСТАНЦИЙ</t>
  </si>
  <si>
    <t>САЛЬДО - ПЕРЕТОК</t>
  </si>
  <si>
    <t>6% РЕЗЕРВНАЯ МОЩНОСТЬ</t>
  </si>
  <si>
    <t>ОПЛАЧИВА-ЕМЫЙ САЛЬДО - ПЕРЕТОК МОЩНОСТИ</t>
  </si>
  <si>
    <t>СРЕДНЯЯ НАГРУЗКА ПОТРЕБЛЕНИЯ  НА ОТЧЕТНЫЙ ЧАС</t>
  </si>
  <si>
    <t>ВСЕГО</t>
  </si>
  <si>
    <t>ЭЛЕКТРО-СТАНЦИИ ОПТОВОГО РЫНКА</t>
  </si>
  <si>
    <t>ЭЛЕКТРО-СТАНЦИИ РОЗНИЧНОГО РЫНКА</t>
  </si>
  <si>
    <t>БЕЗ ПОТЕРЬ ЕНЭС</t>
  </si>
  <si>
    <t>ПОТЕРИ В СЕТЯХ ЕНЭС</t>
  </si>
  <si>
    <t>СОБСТВЕН-НЫЙ РЕЗЕРВ</t>
  </si>
  <si>
    <t>ПОКУПНОЙ РЕЗЕРВ</t>
  </si>
  <si>
    <t>Всего</t>
  </si>
  <si>
    <t>Всего поставщики ОПТ</t>
  </si>
  <si>
    <t>ОПТ</t>
  </si>
  <si>
    <t>Всего поставщики РОЗН</t>
  </si>
  <si>
    <t>РОЗН</t>
  </si>
  <si>
    <t>Поставщики</t>
  </si>
  <si>
    <t>Кызыльская ТЭЦ (филиал ТГК-13)</t>
  </si>
  <si>
    <t>ОАО "Мобильные ГТЭС" (ПС  "Кызылская")</t>
  </si>
  <si>
    <t>GMOGTE11</t>
  </si>
  <si>
    <t>Всего покупка ОПТ</t>
  </si>
  <si>
    <t>Всего покупка РОЗН</t>
  </si>
  <si>
    <t>Покупатели</t>
  </si>
  <si>
    <t>PTUVENER</t>
  </si>
  <si>
    <t>Потери ЕНЭС</t>
  </si>
  <si>
    <t>в т.ч. потери, относимые на экспорт(транзит)</t>
  </si>
  <si>
    <t xml:space="preserve">СВОДНЫЙ ПРОГНОЗНЫЙ БАЛАНС ПРОИЗВОДСТВА И ПОСТАВОК ЭЛЕКТРИЧЕСКОЙ ЭНЕРГИИ В РАМКАХ ЕДИНОЙ ЭНЕРГЕТИЧЕСКОЙ СИСТЕМЫ РОССИИ                                                                                            </t>
  </si>
  <si>
    <t>ПО СУБЪЕКТУ РОССИЙСКОЙ ФЕДЕРАЦИИ</t>
  </si>
  <si>
    <t>ГТП ГЕНЕРАЦИИ</t>
  </si>
  <si>
    <t>ГТП ПОТРЕБЛЕНИЯ</t>
  </si>
  <si>
    <t xml:space="preserve">ВЫРАБОТКА  ЭЛЕКТРОЭНЕРГИИ </t>
  </si>
  <si>
    <t>ЭЛЕКТРОПОТРЕБЛЕНИЕ</t>
  </si>
  <si>
    <t>ТЕПЛОЭНЕРГИЯ</t>
  </si>
  <si>
    <t xml:space="preserve"> ВСЕГО   ПО ТЕРРИТО-РИИ </t>
  </si>
  <si>
    <t>АО - ЭНЕРГО</t>
  </si>
  <si>
    <t>ЭЛЕКТРО-СТАНЦИИ РОЗНИЧ-НОГО РЫНКА</t>
  </si>
  <si>
    <t>АЭС</t>
  </si>
  <si>
    <t xml:space="preserve"> ПОТЕРИ В СЕТЯХ ЕНЭС</t>
  </si>
  <si>
    <t>С КОЛЛЕК-ТОРОВ</t>
  </si>
  <si>
    <t>ОТПУСК В СЕТЬ</t>
  </si>
  <si>
    <t>ТЭС</t>
  </si>
  <si>
    <t>ГЭС</t>
  </si>
  <si>
    <t>тыс.Гкал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</si>
  <si>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</si>
  <si>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</si>
  <si>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</si>
  <si>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</si>
  <si>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</si>
  <si>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</si>
  <si>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</si>
  <si>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</si>
  <si>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</si>
  <si>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</si>
  <si>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</si>
  <si>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</si>
  <si>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</si>
  <si>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</si>
  <si>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</si>
  <si>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</si>
  <si>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</si>
  <si>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</si>
  <si>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Поставщики тепла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</si>
</sst>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[$-FC19]d\ mmmm\ yyyy\ &quot;г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sz val="12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4" fontId="31" fillId="21" borderId="6" applyBorder="0">
      <alignment horizontal="right"/>
      <protection/>
    </xf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2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58">
      <alignment/>
      <protection/>
    </xf>
    <xf numFmtId="180" fontId="20" fillId="0" borderId="0" xfId="55" applyNumberFormat="1" applyFont="1" applyAlignment="1">
      <alignment horizontal="centerContinuous"/>
      <protection/>
    </xf>
    <xf numFmtId="0" fontId="21" fillId="0" borderId="0" xfId="65" applyNumberFormat="1" applyFont="1" applyFill="1" applyBorder="1" applyAlignment="1">
      <alignment vertical="center"/>
      <protection/>
    </xf>
    <xf numFmtId="0" fontId="21" fillId="0" borderId="0" xfId="65" applyNumberFormat="1" applyFont="1" applyFill="1" applyBorder="1" applyAlignment="1">
      <alignment horizontal="left" vertical="center"/>
      <protection/>
    </xf>
    <xf numFmtId="0" fontId="6" fillId="0" borderId="0" xfId="58" applyAlignment="1">
      <alignment wrapText="1"/>
      <protection/>
    </xf>
    <xf numFmtId="0" fontId="0" fillId="0" borderId="0" xfId="65" applyNumberFormat="1" applyFont="1" applyFill="1" applyBorder="1" applyAlignment="1">
      <alignment vertical="center"/>
      <protection/>
    </xf>
    <xf numFmtId="0" fontId="0" fillId="0" borderId="0" xfId="65" applyNumberFormat="1" applyFont="1" applyFill="1" applyBorder="1" applyAlignment="1">
      <alignment horizontal="left" vertical="center"/>
      <protection/>
    </xf>
    <xf numFmtId="0" fontId="6" fillId="0" borderId="6" xfId="58" applyBorder="1" applyAlignment="1">
      <alignment wrapText="1"/>
      <protection/>
    </xf>
    <xf numFmtId="0" fontId="6" fillId="0" borderId="6" xfId="58" applyBorder="1" applyAlignment="1">
      <alignment horizontal="center"/>
      <protection/>
    </xf>
    <xf numFmtId="0" fontId="23" fillId="0" borderId="6" xfId="58" applyFont="1" applyBorder="1" applyAlignment="1">
      <alignment wrapText="1"/>
      <protection/>
    </xf>
    <xf numFmtId="180" fontId="23" fillId="4" borderId="6" xfId="58" applyNumberFormat="1" applyFont="1" applyFill="1" applyBorder="1">
      <alignment/>
      <protection/>
    </xf>
    <xf numFmtId="0" fontId="23" fillId="0" borderId="0" xfId="58" applyFont="1">
      <alignment/>
      <protection/>
    </xf>
    <xf numFmtId="180" fontId="23" fillId="0" borderId="6" xfId="58" applyNumberFormat="1" applyFont="1" applyBorder="1">
      <alignment/>
      <protection/>
    </xf>
    <xf numFmtId="180" fontId="6" fillId="0" borderId="6" xfId="58" applyNumberFormat="1" applyBorder="1">
      <alignment/>
      <protection/>
    </xf>
    <xf numFmtId="0" fontId="6" fillId="0" borderId="0" xfId="57">
      <alignment/>
      <protection/>
    </xf>
    <xf numFmtId="0" fontId="24" fillId="0" borderId="0" xfId="57" applyFont="1" applyFill="1" applyBorder="1" applyAlignment="1">
      <alignment wrapText="1"/>
      <protection/>
    </xf>
    <xf numFmtId="0" fontId="24" fillId="0" borderId="0" xfId="57" applyFont="1" applyFill="1" applyBorder="1">
      <alignment/>
      <protection/>
    </xf>
    <xf numFmtId="4" fontId="24" fillId="0" borderId="0" xfId="57" applyNumberFormat="1" applyFont="1" applyFill="1" applyBorder="1">
      <alignment/>
      <protection/>
    </xf>
    <xf numFmtId="0" fontId="25" fillId="0" borderId="0" xfId="65" applyNumberFormat="1" applyFont="1" applyFill="1" applyBorder="1" applyAlignment="1">
      <alignment horizontal="center" vertical="center"/>
      <protection/>
    </xf>
    <xf numFmtId="0" fontId="25" fillId="0" borderId="0" xfId="65" applyNumberFormat="1" applyFont="1" applyFill="1" applyBorder="1" applyAlignment="1">
      <alignment horizontal="left" vertical="center"/>
      <protection/>
    </xf>
    <xf numFmtId="2" fontId="6" fillId="0" borderId="0" xfId="57" applyNumberFormat="1">
      <alignment/>
      <protection/>
    </xf>
    <xf numFmtId="0" fontId="26" fillId="0" borderId="0" xfId="57" applyFont="1" applyFill="1" applyBorder="1" applyAlignment="1">
      <alignment wrapText="1"/>
      <protection/>
    </xf>
    <xf numFmtId="0" fontId="26" fillId="0" borderId="0" xfId="57" applyFont="1" applyFill="1" applyBorder="1">
      <alignment/>
      <protection/>
    </xf>
    <xf numFmtId="4" fontId="26" fillId="0" borderId="0" xfId="57" applyNumberFormat="1" applyFont="1" applyFill="1" applyBorder="1">
      <alignment/>
      <protection/>
    </xf>
    <xf numFmtId="0" fontId="27" fillId="0" borderId="0" xfId="65" applyNumberFormat="1" applyFont="1" applyFill="1" applyBorder="1" applyAlignment="1">
      <alignment horizontal="left" vertical="center"/>
      <protection/>
    </xf>
    <xf numFmtId="0" fontId="23" fillId="0" borderId="0" xfId="57" applyFont="1">
      <alignment/>
      <protection/>
    </xf>
    <xf numFmtId="2" fontId="23" fillId="0" borderId="0" xfId="57" applyNumberFormat="1" applyFont="1">
      <alignment/>
      <protection/>
    </xf>
    <xf numFmtId="0" fontId="28" fillId="0" borderId="0" xfId="57" applyFont="1">
      <alignment/>
      <protection/>
    </xf>
    <xf numFmtId="0" fontId="29" fillId="0" borderId="0" xfId="57" applyFont="1" applyAlignment="1">
      <alignment horizontal="centerContinuous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23" fillId="0" borderId="6" xfId="57" applyFont="1" applyBorder="1" applyAlignment="1">
      <alignment wrapText="1"/>
      <protection/>
    </xf>
    <xf numFmtId="4" fontId="23" fillId="4" borderId="6" xfId="57" applyNumberFormat="1" applyFont="1" applyFill="1" applyBorder="1">
      <alignment/>
      <protection/>
    </xf>
    <xf numFmtId="0" fontId="6" fillId="0" borderId="6" xfId="57" applyBorder="1" applyAlignment="1">
      <alignment wrapText="1"/>
      <protection/>
    </xf>
    <xf numFmtId="4" fontId="6" fillId="0" borderId="6" xfId="57" applyNumberFormat="1" applyBorder="1">
      <alignment/>
      <protection/>
    </xf>
    <xf numFmtId="0" fontId="6" fillId="0" borderId="0" xfId="56">
      <alignment/>
      <protection/>
    </xf>
    <xf numFmtId="0" fontId="26" fillId="0" borderId="0" xfId="53" applyFont="1" applyFill="1" applyAlignment="1">
      <alignment wrapText="1"/>
      <protection/>
    </xf>
    <xf numFmtId="0" fontId="31" fillId="0" borderId="0" xfId="53" applyFont="1" applyFill="1" applyAlignment="1">
      <alignment horizontal="left" wrapText="1"/>
      <protection/>
    </xf>
    <xf numFmtId="0" fontId="31" fillId="0" borderId="0" xfId="53" applyFont="1" applyFill="1">
      <alignment/>
      <protection/>
    </xf>
    <xf numFmtId="0" fontId="33" fillId="0" borderId="0" xfId="53" applyFont="1" applyFill="1" applyAlignment="1">
      <alignment horizontal="left" wrapText="1"/>
      <protection/>
    </xf>
    <xf numFmtId="0" fontId="32" fillId="0" borderId="0" xfId="53" applyFont="1" applyFill="1">
      <alignment/>
      <protection/>
    </xf>
    <xf numFmtId="0" fontId="24" fillId="0" borderId="0" xfId="65" applyNumberFormat="1" applyFont="1" applyFill="1" applyBorder="1" applyAlignment="1">
      <alignment horizontal="center" vertical="center"/>
      <protection/>
    </xf>
    <xf numFmtId="0" fontId="24" fillId="0" borderId="0" xfId="65" applyNumberFormat="1" applyFont="1" applyFill="1" applyBorder="1" applyAlignment="1">
      <alignment horizontal="left" vertical="center"/>
      <protection/>
    </xf>
    <xf numFmtId="0" fontId="26" fillId="0" borderId="0" xfId="65" applyNumberFormat="1" applyFont="1" applyFill="1" applyBorder="1" applyAlignment="1">
      <alignment horizontal="left" vertical="center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Border="1" applyAlignment="1">
      <alignment wrapText="1"/>
      <protection/>
    </xf>
    <xf numFmtId="0" fontId="31" fillId="0" borderId="0" xfId="53" applyFont="1" applyFill="1" applyBorder="1" applyAlignment="1">
      <alignment horizontal="left" wrapText="1"/>
      <protection/>
    </xf>
    <xf numFmtId="0" fontId="34" fillId="0" borderId="0" xfId="53" applyNumberFormat="1" applyFont="1" applyFill="1" applyBorder="1" applyAlignment="1" applyProtection="1">
      <alignment horizontal="centerContinuous" vertical="center"/>
      <protection hidden="1"/>
    </xf>
    <xf numFmtId="0" fontId="33" fillId="0" borderId="0" xfId="53" applyFont="1" applyFill="1" applyBorder="1" applyAlignment="1">
      <alignment horizontal="left" wrapText="1"/>
      <protection/>
    </xf>
    <xf numFmtId="0" fontId="24" fillId="0" borderId="0" xfId="65" applyNumberFormat="1" applyFont="1" applyFill="1" applyBorder="1" applyAlignment="1">
      <alignment horizontal="centerContinuous" vertical="center" wrapText="1"/>
      <protection/>
    </xf>
    <xf numFmtId="0" fontId="32" fillId="0" borderId="0" xfId="53" applyFont="1" applyFill="1" applyBorder="1">
      <alignment/>
      <protection/>
    </xf>
    <xf numFmtId="0" fontId="20" fillId="0" borderId="0" xfId="53" applyNumberFormat="1" applyFont="1" applyFill="1" applyBorder="1" applyAlignment="1" applyProtection="1">
      <alignment horizontal="centerContinuous" vertical="center"/>
      <protection hidden="1"/>
    </xf>
    <xf numFmtId="0" fontId="32" fillId="0" borderId="0" xfId="53" applyFont="1" applyFill="1" applyBorder="1" applyAlignment="1" applyProtection="1">
      <alignment vertical="top" wrapText="1"/>
      <protection hidden="1"/>
    </xf>
    <xf numFmtId="0" fontId="0" fillId="0" borderId="0" xfId="53" applyFont="1" applyFill="1" applyBorder="1" applyAlignment="1">
      <alignment horizontal="left" wrapText="1"/>
      <protection/>
    </xf>
    <xf numFmtId="0" fontId="32" fillId="0" borderId="0" xfId="53" applyFont="1" applyFill="1" applyBorder="1" applyProtection="1">
      <alignment/>
      <protection hidden="1"/>
    </xf>
    <xf numFmtId="0" fontId="35" fillId="0" borderId="0" xfId="53" applyFont="1" applyFill="1" applyProtection="1">
      <alignment/>
      <protection hidden="1"/>
    </xf>
    <xf numFmtId="1" fontId="31" fillId="0" borderId="13" xfId="53" applyNumberFormat="1" applyFont="1" applyFill="1" applyBorder="1" applyAlignment="1">
      <alignment horizontal="center" vertical="center" wrapText="1"/>
      <protection/>
    </xf>
    <xf numFmtId="1" fontId="31" fillId="0" borderId="13" xfId="53" applyNumberFormat="1" applyFont="1" applyFill="1" applyBorder="1" applyAlignment="1" applyProtection="1">
      <alignment horizontal="center" vertical="center"/>
      <protection hidden="1"/>
    </xf>
    <xf numFmtId="1" fontId="31" fillId="0" borderId="0" xfId="53" applyNumberFormat="1" applyFont="1" applyFill="1" applyAlignment="1" applyProtection="1">
      <alignment horizontal="center"/>
      <protection hidden="1"/>
    </xf>
    <xf numFmtId="4" fontId="34" fillId="0" borderId="0" xfId="56" applyNumberFormat="1" applyFont="1" applyFill="1" applyBorder="1">
      <alignment/>
      <protection/>
    </xf>
    <xf numFmtId="181" fontId="34" fillId="0" borderId="0" xfId="53" applyNumberFormat="1" applyFont="1" applyFill="1" applyAlignment="1" applyProtection="1">
      <alignment horizontal="right"/>
      <protection hidden="1"/>
    </xf>
    <xf numFmtId="0" fontId="37" fillId="0" borderId="6" xfId="56" applyFont="1" applyBorder="1" applyAlignment="1">
      <alignment wrapText="1"/>
      <protection/>
    </xf>
    <xf numFmtId="0" fontId="34" fillId="24" borderId="6" xfId="56" applyFont="1" applyFill="1" applyBorder="1">
      <alignment/>
      <protection/>
    </xf>
    <xf numFmtId="0" fontId="37" fillId="0" borderId="14" xfId="56" applyFont="1" applyBorder="1">
      <alignment/>
      <protection/>
    </xf>
    <xf numFmtId="4" fontId="37" fillId="4" borderId="15" xfId="56" applyNumberFormat="1" applyFont="1" applyFill="1" applyBorder="1">
      <alignment/>
      <protection/>
    </xf>
    <xf numFmtId="4" fontId="37" fillId="4" borderId="6" xfId="56" applyNumberFormat="1" applyFont="1" applyFill="1" applyBorder="1">
      <alignment/>
      <protection/>
    </xf>
    <xf numFmtId="4" fontId="37" fillId="4" borderId="16" xfId="56" applyNumberFormat="1" applyFont="1" applyFill="1" applyBorder="1">
      <alignment/>
      <protection/>
    </xf>
    <xf numFmtId="0" fontId="37" fillId="0" borderId="0" xfId="56" applyFont="1">
      <alignment/>
      <protection/>
    </xf>
    <xf numFmtId="0" fontId="35" fillId="0" borderId="6" xfId="56" applyFont="1" applyBorder="1" applyAlignment="1">
      <alignment wrapText="1"/>
      <protection/>
    </xf>
    <xf numFmtId="0" fontId="31" fillId="24" borderId="6" xfId="56" applyFont="1" applyFill="1" applyBorder="1">
      <alignment/>
      <protection/>
    </xf>
    <xf numFmtId="0" fontId="35" fillId="0" borderId="14" xfId="56" applyFont="1" applyBorder="1">
      <alignment/>
      <protection/>
    </xf>
    <xf numFmtId="4" fontId="35" fillId="4" borderId="15" xfId="56" applyNumberFormat="1" applyFont="1" applyFill="1" applyBorder="1">
      <alignment/>
      <protection/>
    </xf>
    <xf numFmtId="4" fontId="35" fillId="4" borderId="6" xfId="56" applyNumberFormat="1" applyFont="1" applyFill="1" applyBorder="1">
      <alignment/>
      <protection/>
    </xf>
    <xf numFmtId="4" fontId="35" fillId="4" borderId="16" xfId="56" applyNumberFormat="1" applyFont="1" applyFill="1" applyBorder="1">
      <alignment/>
      <protection/>
    </xf>
    <xf numFmtId="0" fontId="35" fillId="0" borderId="0" xfId="56" applyFont="1">
      <alignment/>
      <protection/>
    </xf>
    <xf numFmtId="4" fontId="35" fillId="0" borderId="6" xfId="56" applyNumberFormat="1" applyFont="1" applyBorder="1">
      <alignment/>
      <protection/>
    </xf>
    <xf numFmtId="4" fontId="35" fillId="0" borderId="15" xfId="56" applyNumberFormat="1" applyFont="1" applyBorder="1">
      <alignment/>
      <protection/>
    </xf>
    <xf numFmtId="4" fontId="35" fillId="0" borderId="16" xfId="56" applyNumberFormat="1" applyFont="1" applyBorder="1">
      <alignment/>
      <protection/>
    </xf>
    <xf numFmtId="0" fontId="31" fillId="24" borderId="6" xfId="56" applyFont="1" applyFill="1" applyBorder="1" applyAlignment="1">
      <alignment wrapText="1"/>
      <protection/>
    </xf>
    <xf numFmtId="0" fontId="31" fillId="24" borderId="6" xfId="56" applyFont="1" applyFill="1" applyBorder="1" applyAlignment="1">
      <alignment vertical="top" wrapText="1"/>
      <protection/>
    </xf>
    <xf numFmtId="0" fontId="6" fillId="0" borderId="0" xfId="59">
      <alignment/>
      <protection/>
    </xf>
    <xf numFmtId="0" fontId="24" fillId="0" borderId="0" xfId="59" applyFont="1" applyFill="1" applyBorder="1" applyAlignment="1">
      <alignment wrapText="1"/>
      <protection/>
    </xf>
    <xf numFmtId="0" fontId="24" fillId="0" borderId="0" xfId="59" applyFont="1" applyBorder="1">
      <alignment/>
      <protection/>
    </xf>
    <xf numFmtId="4" fontId="24" fillId="0" borderId="0" xfId="59" applyNumberFormat="1" applyFont="1" applyBorder="1">
      <alignment/>
      <protection/>
    </xf>
    <xf numFmtId="0" fontId="26" fillId="0" borderId="0" xfId="59" applyFont="1" applyBorder="1" applyAlignment="1">
      <alignment wrapText="1"/>
      <protection/>
    </xf>
    <xf numFmtId="0" fontId="26" fillId="0" borderId="0" xfId="59" applyFont="1" applyBorder="1">
      <alignment/>
      <protection/>
    </xf>
    <xf numFmtId="4" fontId="26" fillId="0" borderId="0" xfId="59" applyNumberFormat="1" applyFont="1" applyBorder="1">
      <alignment/>
      <protection/>
    </xf>
    <xf numFmtId="0" fontId="26" fillId="0" borderId="0" xfId="59" applyFont="1" applyBorder="1" applyAlignment="1" applyProtection="1">
      <alignment wrapText="1"/>
      <protection/>
    </xf>
    <xf numFmtId="0" fontId="24" fillId="0" borderId="0" xfId="59" applyNumberFormat="1" applyFont="1" applyBorder="1" applyAlignment="1" applyProtection="1">
      <alignment horizontal="centerContinuous" vertical="center"/>
      <protection hidden="1"/>
    </xf>
    <xf numFmtId="0" fontId="26" fillId="0" borderId="0" xfId="59" applyFont="1" applyFill="1" applyBorder="1" applyProtection="1">
      <alignment/>
      <protection/>
    </xf>
    <xf numFmtId="0" fontId="26" fillId="0" borderId="0" xfId="59" applyFont="1" applyBorder="1" applyProtection="1">
      <alignment/>
      <protection/>
    </xf>
    <xf numFmtId="0" fontId="38" fillId="0" borderId="0" xfId="59" applyFont="1" applyFill="1" applyBorder="1" applyProtection="1">
      <alignment/>
      <protection/>
    </xf>
    <xf numFmtId="0" fontId="38" fillId="0" borderId="0" xfId="59" applyFont="1" applyProtection="1">
      <alignment/>
      <protection/>
    </xf>
    <xf numFmtId="0" fontId="38" fillId="0" borderId="13" xfId="54" applyNumberFormat="1" applyFont="1" applyFill="1" applyBorder="1" applyAlignment="1">
      <alignment horizontal="center" vertical="center" wrapText="1"/>
      <protection/>
    </xf>
    <xf numFmtId="0" fontId="38" fillId="0" borderId="6" xfId="54" applyNumberFormat="1" applyFont="1" applyFill="1" applyBorder="1" applyAlignment="1">
      <alignment horizontal="center" vertical="center" wrapText="1"/>
      <protection/>
    </xf>
    <xf numFmtId="0" fontId="32" fillId="0" borderId="0" xfId="59" applyFont="1" applyFill="1" applyBorder="1" applyProtection="1">
      <alignment/>
      <protection/>
    </xf>
    <xf numFmtId="0" fontId="32" fillId="0" borderId="0" xfId="59" applyFont="1" applyProtection="1">
      <alignment/>
      <protection/>
    </xf>
    <xf numFmtId="49" fontId="39" fillId="0" borderId="13" xfId="59" applyNumberFormat="1" applyFont="1" applyFill="1" applyBorder="1" applyAlignment="1" applyProtection="1">
      <alignment horizontal="center" vertical="center" wrapText="1"/>
      <protection/>
    </xf>
    <xf numFmtId="49" fontId="31" fillId="0" borderId="17" xfId="54" applyNumberFormat="1" applyFont="1" applyFill="1" applyBorder="1" applyAlignment="1">
      <alignment horizontal="center" vertical="center" wrapText="1"/>
      <protection/>
    </xf>
    <xf numFmtId="49" fontId="31" fillId="0" borderId="0" xfId="59" applyNumberFormat="1" applyFont="1" applyFill="1" applyBorder="1" applyAlignment="1" applyProtection="1">
      <alignment horizontal="center" vertical="center"/>
      <protection/>
    </xf>
    <xf numFmtId="49" fontId="31" fillId="0" borderId="0" xfId="59" applyNumberFormat="1" applyFont="1" applyAlignment="1" applyProtection="1">
      <alignment horizontal="center" vertical="center"/>
      <protection/>
    </xf>
    <xf numFmtId="0" fontId="37" fillId="0" borderId="6" xfId="59" applyFont="1" applyBorder="1" applyAlignment="1">
      <alignment wrapText="1"/>
      <protection/>
    </xf>
    <xf numFmtId="0" fontId="37" fillId="24" borderId="6" xfId="59" applyFont="1" applyFill="1" applyBorder="1">
      <alignment/>
      <protection/>
    </xf>
    <xf numFmtId="0" fontId="37" fillId="0" borderId="6" xfId="59" applyFont="1" applyBorder="1">
      <alignment/>
      <protection/>
    </xf>
    <xf numFmtId="4" fontId="37" fillId="4" borderId="18" xfId="59" applyNumberFormat="1" applyFont="1" applyFill="1" applyBorder="1">
      <alignment/>
      <protection/>
    </xf>
    <xf numFmtId="4" fontId="37" fillId="4" borderId="6" xfId="59" applyNumberFormat="1" applyFont="1" applyFill="1" applyBorder="1">
      <alignment/>
      <protection/>
    </xf>
    <xf numFmtId="4" fontId="37" fillId="4" borderId="16" xfId="59" applyNumberFormat="1" applyFont="1" applyFill="1" applyBorder="1">
      <alignment/>
      <protection/>
    </xf>
    <xf numFmtId="4" fontId="37" fillId="4" borderId="15" xfId="59" applyNumberFormat="1" applyFont="1" applyFill="1" applyBorder="1">
      <alignment/>
      <protection/>
    </xf>
    <xf numFmtId="0" fontId="37" fillId="0" borderId="0" xfId="59" applyFont="1">
      <alignment/>
      <protection/>
    </xf>
    <xf numFmtId="0" fontId="35" fillId="0" borderId="6" xfId="59" applyFont="1" applyBorder="1" applyAlignment="1">
      <alignment wrapText="1"/>
      <protection/>
    </xf>
    <xf numFmtId="0" fontId="35" fillId="24" borderId="6" xfId="59" applyFont="1" applyFill="1" applyBorder="1">
      <alignment/>
      <protection/>
    </xf>
    <xf numFmtId="0" fontId="35" fillId="0" borderId="6" xfId="59" applyFont="1" applyBorder="1">
      <alignment/>
      <protection/>
    </xf>
    <xf numFmtId="4" fontId="35" fillId="4" borderId="18" xfId="59" applyNumberFormat="1" applyFont="1" applyFill="1" applyBorder="1">
      <alignment/>
      <protection/>
    </xf>
    <xf numFmtId="4" fontId="35" fillId="4" borderId="6" xfId="59" applyNumberFormat="1" applyFont="1" applyFill="1" applyBorder="1">
      <alignment/>
      <protection/>
    </xf>
    <xf numFmtId="4" fontId="35" fillId="4" borderId="16" xfId="59" applyNumberFormat="1" applyFont="1" applyFill="1" applyBorder="1">
      <alignment/>
      <protection/>
    </xf>
    <xf numFmtId="4" fontId="35" fillId="4" borderId="15" xfId="59" applyNumberFormat="1" applyFont="1" applyFill="1" applyBorder="1">
      <alignment/>
      <protection/>
    </xf>
    <xf numFmtId="0" fontId="35" fillId="0" borderId="0" xfId="59" applyFont="1">
      <alignment/>
      <protection/>
    </xf>
    <xf numFmtId="4" fontId="35" fillId="0" borderId="6" xfId="59" applyNumberFormat="1" applyFont="1" applyBorder="1">
      <alignment/>
      <protection/>
    </xf>
    <xf numFmtId="4" fontId="35" fillId="0" borderId="6" xfId="59" applyNumberFormat="1" applyFont="1" applyFill="1" applyBorder="1">
      <alignment/>
      <protection/>
    </xf>
    <xf numFmtId="4" fontId="35" fillId="0" borderId="16" xfId="59" applyNumberFormat="1" applyFont="1" applyBorder="1">
      <alignment/>
      <protection/>
    </xf>
    <xf numFmtId="0" fontId="33" fillId="24" borderId="6" xfId="59" applyFont="1" applyFill="1" applyBorder="1" applyAlignment="1">
      <alignment wrapText="1"/>
      <protection/>
    </xf>
    <xf numFmtId="0" fontId="36" fillId="24" borderId="6" xfId="59" applyFont="1" applyFill="1" applyBorder="1" applyAlignment="1">
      <alignment vertical="top" wrapText="1"/>
      <protection/>
    </xf>
    <xf numFmtId="4" fontId="35" fillId="0" borderId="18" xfId="59" applyNumberFormat="1" applyFont="1" applyBorder="1">
      <alignment/>
      <protection/>
    </xf>
    <xf numFmtId="4" fontId="35" fillId="0" borderId="15" xfId="59" applyNumberFormat="1" applyFont="1" applyBorder="1">
      <alignment/>
      <protection/>
    </xf>
    <xf numFmtId="10" fontId="6" fillId="0" borderId="0" xfId="59" applyNumberFormat="1">
      <alignment/>
      <protection/>
    </xf>
    <xf numFmtId="4" fontId="6" fillId="0" borderId="0" xfId="59" applyNumberFormat="1">
      <alignment/>
      <protection/>
    </xf>
    <xf numFmtId="4" fontId="35" fillId="25" borderId="6" xfId="59" applyNumberFormat="1" applyFont="1" applyFill="1" applyBorder="1">
      <alignment/>
      <protection/>
    </xf>
    <xf numFmtId="0" fontId="38" fillId="0" borderId="19" xfId="54" applyNumberFormat="1" applyFont="1" applyFill="1" applyBorder="1" applyAlignment="1">
      <alignment horizontal="center" vertical="center" wrapText="1"/>
      <protection/>
    </xf>
    <xf numFmtId="0" fontId="38" fillId="0" borderId="18" xfId="54" applyNumberFormat="1" applyFont="1" applyFill="1" applyBorder="1" applyAlignment="1">
      <alignment horizontal="center" vertical="center" wrapText="1"/>
      <protection/>
    </xf>
    <xf numFmtId="0" fontId="38" fillId="0" borderId="14" xfId="54" applyNumberFormat="1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 applyProtection="1">
      <alignment horizontal="center" vertical="center" wrapText="1"/>
      <protection/>
    </xf>
    <xf numFmtId="0" fontId="27" fillId="0" borderId="20" xfId="59" applyFont="1" applyFill="1" applyBorder="1" applyAlignment="1" applyProtection="1">
      <alignment horizontal="center" vertical="center" wrapText="1"/>
      <protection/>
    </xf>
    <xf numFmtId="0" fontId="27" fillId="0" borderId="21" xfId="59" applyFont="1" applyFill="1" applyBorder="1" applyAlignment="1" applyProtection="1">
      <alignment horizontal="center" vertical="center" wrapText="1"/>
      <protection/>
    </xf>
    <xf numFmtId="0" fontId="32" fillId="0" borderId="13" xfId="59" applyFont="1" applyFill="1" applyBorder="1" applyAlignment="1" applyProtection="1">
      <alignment horizontal="center" vertical="center" wrapText="1"/>
      <protection/>
    </xf>
    <xf numFmtId="0" fontId="32" fillId="0" borderId="20" xfId="59" applyFont="1" applyBorder="1" applyAlignment="1">
      <alignment horizontal="center" vertical="center" wrapText="1"/>
      <protection/>
    </xf>
    <xf numFmtId="0" fontId="32" fillId="0" borderId="21" xfId="59" applyFont="1" applyBorder="1" applyAlignment="1">
      <alignment horizontal="center" vertical="center" wrapText="1"/>
      <protection/>
    </xf>
    <xf numFmtId="0" fontId="26" fillId="0" borderId="6" xfId="59" applyFont="1" applyFill="1" applyBorder="1" applyAlignment="1" applyProtection="1">
      <alignment horizontal="center" wrapText="1"/>
      <protection/>
    </xf>
    <xf numFmtId="0" fontId="38" fillId="0" borderId="13" xfId="54" applyNumberFormat="1" applyFont="1" applyFill="1" applyBorder="1" applyAlignment="1">
      <alignment horizontal="center" vertical="center" wrapText="1"/>
      <protection/>
    </xf>
    <xf numFmtId="0" fontId="38" fillId="0" borderId="21" xfId="54" applyNumberFormat="1" applyFont="1" applyFill="1" applyBorder="1" applyAlignment="1">
      <alignment horizontal="center" vertical="center" wrapText="1"/>
      <protection/>
    </xf>
    <xf numFmtId="0" fontId="38" fillId="0" borderId="17" xfId="54" applyNumberFormat="1" applyFont="1" applyFill="1" applyBorder="1" applyAlignment="1">
      <alignment horizontal="center" vertical="center" wrapText="1"/>
      <protection/>
    </xf>
    <xf numFmtId="0" fontId="38" fillId="0" borderId="22" xfId="54" applyNumberFormat="1" applyFont="1" applyFill="1" applyBorder="1" applyAlignment="1">
      <alignment horizontal="center" vertical="center" wrapText="1"/>
      <protection/>
    </xf>
    <xf numFmtId="0" fontId="24" fillId="0" borderId="0" xfId="65" applyNumberFormat="1" applyFont="1" applyFill="1" applyBorder="1" applyAlignment="1">
      <alignment horizontal="center" vertical="center"/>
      <protection/>
    </xf>
    <xf numFmtId="0" fontId="26" fillId="0" borderId="0" xfId="65" applyNumberFormat="1" applyFont="1" applyFill="1" applyBorder="1" applyAlignment="1">
      <alignment horizontal="left" vertical="center"/>
      <protection/>
    </xf>
    <xf numFmtId="2" fontId="35" fillId="0" borderId="6" xfId="53" applyNumberFormat="1" applyFont="1" applyFill="1" applyBorder="1" applyAlignment="1">
      <alignment horizontal="center" vertical="center" wrapText="1"/>
      <protection/>
    </xf>
    <xf numFmtId="2" fontId="36" fillId="0" borderId="6" xfId="53" applyNumberFormat="1" applyFont="1" applyFill="1" applyBorder="1" applyAlignment="1">
      <alignment horizontal="center" vertical="center" wrapText="1"/>
      <protection/>
    </xf>
    <xf numFmtId="2" fontId="0" fillId="0" borderId="6" xfId="53" applyNumberFormat="1" applyFont="1" applyFill="1" applyBorder="1" applyAlignment="1">
      <alignment horizontal="center" vertical="center" wrapText="1"/>
      <protection/>
    </xf>
    <xf numFmtId="2" fontId="32" fillId="0" borderId="13" xfId="53" applyNumberFormat="1" applyFont="1" applyFill="1" applyBorder="1" applyAlignment="1">
      <alignment horizontal="center" vertical="center" wrapText="1"/>
      <protection/>
    </xf>
    <xf numFmtId="2" fontId="32" fillId="0" borderId="20" xfId="53" applyNumberFormat="1" applyFont="1" applyFill="1" applyBorder="1" applyAlignment="1">
      <alignment horizontal="center" vertical="center" wrapText="1"/>
      <protection/>
    </xf>
    <xf numFmtId="2" fontId="32" fillId="0" borderId="21" xfId="53" applyNumberFormat="1" applyFont="1" applyFill="1" applyBorder="1" applyAlignment="1">
      <alignment horizontal="center" vertical="center" wrapText="1"/>
      <protection/>
    </xf>
    <xf numFmtId="49" fontId="3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2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32" fillId="0" borderId="21" xfId="53" applyNumberFormat="1" applyFont="1" applyFill="1" applyBorder="1" applyAlignment="1" applyProtection="1">
      <alignment horizontal="center" vertical="center" wrapText="1"/>
      <protection hidden="1"/>
    </xf>
    <xf numFmtId="2" fontId="33" fillId="0" borderId="13" xfId="53" applyNumberFormat="1" applyFont="1" applyFill="1" applyBorder="1" applyAlignment="1">
      <alignment horizontal="left" vertical="center" wrapText="1"/>
      <protection/>
    </xf>
    <xf numFmtId="2" fontId="33" fillId="0" borderId="20" xfId="53" applyNumberFormat="1" applyFont="1" applyFill="1" applyBorder="1" applyAlignment="1">
      <alignment horizontal="left" vertical="center" wrapText="1"/>
      <protection/>
    </xf>
    <xf numFmtId="2" fontId="33" fillId="0" borderId="21" xfId="53" applyNumberFormat="1" applyFont="1" applyFill="1" applyBorder="1" applyAlignment="1">
      <alignment horizontal="left" vertical="center" wrapText="1"/>
      <protection/>
    </xf>
    <xf numFmtId="2" fontId="35" fillId="0" borderId="6" xfId="53" applyNumberFormat="1" applyFont="1" applyFill="1" applyBorder="1" applyAlignment="1">
      <alignment horizontal="center" vertical="top" wrapText="1"/>
      <protection/>
    </xf>
    <xf numFmtId="0" fontId="22" fillId="0" borderId="0" xfId="58" applyFont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_TATAR" xfId="53"/>
    <cellStyle name="Обычный_test" xfId="54"/>
    <cellStyle name="Обычный_Амурская областьpt" xfId="55"/>
    <cellStyle name="Обычный_М_Республика Тыва" xfId="56"/>
    <cellStyle name="Обычный_Н_Республика Тыва" xfId="57"/>
    <cellStyle name="Обычный_П_Республика Тыва" xfId="58"/>
    <cellStyle name="Обычный_Э_Республика Тыв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36"/>
  <sheetViews>
    <sheetView tabSelected="1" view="pageBreakPreview" zoomScale="85" zoomScaleNormal="70" zoomScaleSheetLayoutView="85" zoomScalePageLayoutView="0" workbookViewId="0" topLeftCell="A1">
      <pane xSplit="6" ySplit="12" topLeftCell="GF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P25" sqref="GP25:GP26"/>
    </sheetView>
  </sheetViews>
  <sheetFormatPr defaultColWidth="9.140625" defaultRowHeight="12.75" outlineLevelRow="1"/>
  <cols>
    <col min="1" max="2" width="3.7109375" style="82" customWidth="1"/>
    <col min="3" max="3" width="45.7109375" style="82" customWidth="1"/>
    <col min="4" max="4" width="9.140625" style="82" customWidth="1"/>
    <col min="5" max="201" width="17.8515625" style="82" customWidth="1"/>
    <col min="202" max="16384" width="9.140625" style="82" customWidth="1"/>
  </cols>
  <sheetData>
    <row r="1" spans="1:200" s="84" customFormat="1" ht="15.75">
      <c r="A1" s="82"/>
      <c r="B1" s="82"/>
      <c r="C1" s="83"/>
      <c r="G1" s="85"/>
      <c r="H1" s="85"/>
      <c r="I1" s="85"/>
      <c r="J1" s="85"/>
      <c r="K1" s="85"/>
      <c r="L1" s="85"/>
      <c r="M1" s="85"/>
      <c r="N1" s="85"/>
      <c r="O1" s="85"/>
      <c r="P1" s="85"/>
      <c r="Q1" s="43" t="s">
        <v>24</v>
      </c>
      <c r="R1" s="43"/>
      <c r="S1" s="43"/>
      <c r="T1" s="4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43" t="s">
        <v>24</v>
      </c>
      <c r="AG1" s="43"/>
      <c r="AH1" s="43"/>
      <c r="AI1" s="44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43" t="s">
        <v>24</v>
      </c>
      <c r="AV1" s="43"/>
      <c r="AW1" s="43"/>
      <c r="AX1" s="44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3" t="s">
        <v>24</v>
      </c>
      <c r="BK1" s="43"/>
      <c r="BL1" s="43"/>
      <c r="BM1" s="44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43" t="s">
        <v>24</v>
      </c>
      <c r="BZ1" s="43"/>
      <c r="CA1" s="43"/>
      <c r="CB1" s="44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43" t="s">
        <v>24</v>
      </c>
      <c r="CO1" s="43"/>
      <c r="CP1" s="43"/>
      <c r="CQ1" s="44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43" t="s">
        <v>24</v>
      </c>
      <c r="DD1" s="43"/>
      <c r="DE1" s="43"/>
      <c r="DF1" s="44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43" t="s">
        <v>24</v>
      </c>
      <c r="DS1" s="43"/>
      <c r="DT1" s="43"/>
      <c r="DU1" s="44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43" t="s">
        <v>24</v>
      </c>
      <c r="EH1" s="43"/>
      <c r="EI1" s="43"/>
      <c r="EJ1" s="44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43" t="s">
        <v>24</v>
      </c>
      <c r="EW1" s="43"/>
      <c r="EX1" s="43"/>
      <c r="EY1" s="44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43" t="s">
        <v>24</v>
      </c>
      <c r="FL1" s="43"/>
      <c r="FM1" s="43"/>
      <c r="FN1" s="44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43" t="s">
        <v>24</v>
      </c>
      <c r="GA1" s="43"/>
      <c r="GB1" s="43"/>
      <c r="GC1" s="44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43" t="s">
        <v>24</v>
      </c>
      <c r="GP1" s="43"/>
      <c r="GQ1" s="43"/>
      <c r="GR1" s="44"/>
    </row>
    <row r="2" spans="1:200" s="87" customFormat="1" ht="15">
      <c r="A2" s="82"/>
      <c r="B2" s="82"/>
      <c r="C2" s="86"/>
      <c r="G2" s="88"/>
      <c r="H2" s="88"/>
      <c r="I2" s="88"/>
      <c r="J2" s="88"/>
      <c r="K2" s="88"/>
      <c r="L2" s="88"/>
      <c r="M2" s="88"/>
      <c r="N2" s="88"/>
      <c r="O2" s="88"/>
      <c r="P2" s="88"/>
      <c r="Q2" s="45" t="s">
        <v>1</v>
      </c>
      <c r="R2" s="45"/>
      <c r="S2" s="45"/>
      <c r="T2" s="45"/>
      <c r="V2" s="88"/>
      <c r="W2" s="88"/>
      <c r="X2" s="88"/>
      <c r="Y2" s="88"/>
      <c r="Z2" s="88"/>
      <c r="AA2" s="88"/>
      <c r="AB2" s="88"/>
      <c r="AC2" s="88"/>
      <c r="AD2" s="88"/>
      <c r="AE2" s="88"/>
      <c r="AF2" s="45" t="s">
        <v>1</v>
      </c>
      <c r="AG2" s="45"/>
      <c r="AH2" s="45"/>
      <c r="AI2" s="45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45" t="s">
        <v>1</v>
      </c>
      <c r="AV2" s="45"/>
      <c r="AW2" s="45"/>
      <c r="AX2" s="45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45" t="s">
        <v>1</v>
      </c>
      <c r="BK2" s="45"/>
      <c r="BL2" s="45"/>
      <c r="BM2" s="45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45" t="s">
        <v>1</v>
      </c>
      <c r="BZ2" s="45"/>
      <c r="CA2" s="45"/>
      <c r="CB2" s="45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45" t="s">
        <v>1</v>
      </c>
      <c r="CO2" s="45"/>
      <c r="CP2" s="45"/>
      <c r="CQ2" s="45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45" t="s">
        <v>1</v>
      </c>
      <c r="DD2" s="45"/>
      <c r="DE2" s="45"/>
      <c r="DF2" s="45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45" t="s">
        <v>1</v>
      </c>
      <c r="DS2" s="45"/>
      <c r="DT2" s="45"/>
      <c r="DU2" s="45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45" t="s">
        <v>1</v>
      </c>
      <c r="EH2" s="45"/>
      <c r="EI2" s="45"/>
      <c r="EJ2" s="45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45" t="s">
        <v>1</v>
      </c>
      <c r="EW2" s="45"/>
      <c r="EX2" s="45"/>
      <c r="EY2" s="45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45" t="s">
        <v>1</v>
      </c>
      <c r="FL2" s="45"/>
      <c r="FM2" s="45"/>
      <c r="FN2" s="45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45" t="s">
        <v>1</v>
      </c>
      <c r="GA2" s="45"/>
      <c r="GB2" s="45"/>
      <c r="GC2" s="45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45" t="s">
        <v>1</v>
      </c>
      <c r="GP2" s="45"/>
      <c r="GQ2" s="45"/>
      <c r="GR2" s="45"/>
    </row>
    <row r="3" spans="1:200" s="87" customFormat="1" ht="15">
      <c r="A3" s="82"/>
      <c r="B3" s="82"/>
      <c r="C3" s="86"/>
      <c r="G3" s="88"/>
      <c r="H3" s="88"/>
      <c r="I3" s="88"/>
      <c r="J3" s="88"/>
      <c r="K3" s="88"/>
      <c r="L3" s="88"/>
      <c r="M3" s="88"/>
      <c r="N3" s="88"/>
      <c r="O3" s="88"/>
      <c r="P3" s="88"/>
      <c r="Q3" s="45" t="s">
        <v>2</v>
      </c>
      <c r="R3" s="45"/>
      <c r="S3" s="45"/>
      <c r="T3" s="45"/>
      <c r="V3" s="88"/>
      <c r="W3" s="88"/>
      <c r="X3" s="88"/>
      <c r="Y3" s="88"/>
      <c r="Z3" s="88"/>
      <c r="AA3" s="88"/>
      <c r="AB3" s="88"/>
      <c r="AC3" s="88"/>
      <c r="AD3" s="88"/>
      <c r="AE3" s="88"/>
      <c r="AF3" s="45" t="s">
        <v>2</v>
      </c>
      <c r="AG3" s="45"/>
      <c r="AH3" s="45"/>
      <c r="AI3" s="45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45" t="s">
        <v>2</v>
      </c>
      <c r="AV3" s="45"/>
      <c r="AW3" s="45"/>
      <c r="AX3" s="45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45" t="s">
        <v>2</v>
      </c>
      <c r="BK3" s="45"/>
      <c r="BL3" s="45"/>
      <c r="BM3" s="45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45" t="s">
        <v>2</v>
      </c>
      <c r="BZ3" s="45"/>
      <c r="CA3" s="45"/>
      <c r="CB3" s="45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45" t="s">
        <v>2</v>
      </c>
      <c r="CO3" s="45"/>
      <c r="CP3" s="45"/>
      <c r="CQ3" s="45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45" t="s">
        <v>2</v>
      </c>
      <c r="DD3" s="45"/>
      <c r="DE3" s="45"/>
      <c r="DF3" s="45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45" t="s">
        <v>2</v>
      </c>
      <c r="DS3" s="45"/>
      <c r="DT3" s="45"/>
      <c r="DU3" s="45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45" t="s">
        <v>2</v>
      </c>
      <c r="EH3" s="45"/>
      <c r="EI3" s="45"/>
      <c r="EJ3" s="45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45" t="s">
        <v>2</v>
      </c>
      <c r="EW3" s="45"/>
      <c r="EX3" s="45"/>
      <c r="EY3" s="45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45" t="s">
        <v>2</v>
      </c>
      <c r="FL3" s="45"/>
      <c r="FM3" s="45"/>
      <c r="FN3" s="45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45" t="s">
        <v>2</v>
      </c>
      <c r="GA3" s="45"/>
      <c r="GB3" s="45"/>
      <c r="GC3" s="45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45" t="s">
        <v>2</v>
      </c>
      <c r="GP3" s="45"/>
      <c r="GQ3" s="45"/>
      <c r="GR3" s="45"/>
    </row>
    <row r="4" spans="1:201" s="87" customFormat="1" ht="15">
      <c r="A4" s="82"/>
      <c r="B4" s="82"/>
      <c r="C4" s="86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s="87" customFormat="1" ht="15">
      <c r="A5" s="82"/>
      <c r="B5" s="82"/>
      <c r="C5" s="86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227" s="92" customFormat="1" ht="15.75">
      <c r="A6" s="82"/>
      <c r="B6" s="82"/>
      <c r="C6" s="89"/>
      <c r="D6" s="89"/>
      <c r="E6" s="89"/>
      <c r="F6" s="89"/>
      <c r="G6" s="51" t="s">
        <v>81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90"/>
      <c r="U6" s="90"/>
      <c r="V6" s="51" t="s">
        <v>81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90"/>
      <c r="AJ6" s="90"/>
      <c r="AK6" s="51" t="s">
        <v>81</v>
      </c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90"/>
      <c r="AY6" s="90"/>
      <c r="AZ6" s="51" t="s">
        <v>81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90"/>
      <c r="BN6" s="90"/>
      <c r="BO6" s="51" t="s">
        <v>81</v>
      </c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90"/>
      <c r="CC6" s="90"/>
      <c r="CD6" s="51" t="s">
        <v>81</v>
      </c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90"/>
      <c r="CR6" s="90"/>
      <c r="CS6" s="51" t="s">
        <v>81</v>
      </c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90"/>
      <c r="DG6" s="90"/>
      <c r="DH6" s="51" t="s">
        <v>81</v>
      </c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90"/>
      <c r="DV6" s="90"/>
      <c r="DW6" s="51" t="s">
        <v>81</v>
      </c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90"/>
      <c r="EK6" s="90"/>
      <c r="EL6" s="51" t="s">
        <v>81</v>
      </c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90"/>
      <c r="EZ6" s="90"/>
      <c r="FA6" s="51" t="s">
        <v>81</v>
      </c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90"/>
      <c r="FO6" s="90"/>
      <c r="FP6" s="51" t="s">
        <v>81</v>
      </c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90"/>
      <c r="GD6" s="90"/>
      <c r="GE6" s="51" t="s">
        <v>81</v>
      </c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90"/>
      <c r="GS6" s="90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</row>
    <row r="7" spans="1:227" s="92" customFormat="1" ht="15.75">
      <c r="A7" s="82"/>
      <c r="B7" s="82"/>
      <c r="C7" s="89"/>
      <c r="D7" s="89"/>
      <c r="E7" s="89"/>
      <c r="F7" s="89"/>
      <c r="G7" s="51" t="s">
        <v>82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51" t="s">
        <v>35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51" t="s">
        <v>35</v>
      </c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51" t="s">
        <v>35</v>
      </c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51" t="s">
        <v>35</v>
      </c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51" t="s">
        <v>35</v>
      </c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51" t="s">
        <v>35</v>
      </c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51" t="s">
        <v>35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51" t="s">
        <v>35</v>
      </c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51" t="s">
        <v>35</v>
      </c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51" t="s">
        <v>35</v>
      </c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51" t="s">
        <v>35</v>
      </c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51" t="s">
        <v>35</v>
      </c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</row>
    <row r="8" spans="1:227" s="92" customFormat="1" ht="15.75">
      <c r="A8" s="82"/>
      <c r="B8" s="82"/>
      <c r="C8" s="89"/>
      <c r="D8" s="89"/>
      <c r="E8" s="89"/>
      <c r="F8" s="89"/>
      <c r="G8" s="90" t="s">
        <v>36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 t="s">
        <v>37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 t="s">
        <v>38</v>
      </c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 t="s">
        <v>39</v>
      </c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 t="s">
        <v>40</v>
      </c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 t="s">
        <v>41</v>
      </c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 t="s">
        <v>42</v>
      </c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 t="s">
        <v>43</v>
      </c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 t="s">
        <v>44</v>
      </c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 t="s">
        <v>45</v>
      </c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 t="s">
        <v>46</v>
      </c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 t="s">
        <v>47</v>
      </c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 t="s">
        <v>48</v>
      </c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</row>
    <row r="9" spans="1:227" s="94" customFormat="1" ht="15" customHeight="1">
      <c r="A9" s="82"/>
      <c r="B9" s="82"/>
      <c r="C9" s="132" t="s">
        <v>49</v>
      </c>
      <c r="D9" s="135" t="s">
        <v>83</v>
      </c>
      <c r="E9" s="135" t="s">
        <v>84</v>
      </c>
      <c r="F9" s="138"/>
      <c r="G9" s="129" t="s">
        <v>85</v>
      </c>
      <c r="H9" s="129"/>
      <c r="I9" s="129"/>
      <c r="J9" s="129"/>
      <c r="K9" s="129"/>
      <c r="L9" s="129"/>
      <c r="M9" s="130"/>
      <c r="N9" s="131" t="s">
        <v>55</v>
      </c>
      <c r="O9" s="129"/>
      <c r="P9" s="130"/>
      <c r="Q9" s="131" t="s">
        <v>86</v>
      </c>
      <c r="R9" s="129"/>
      <c r="S9" s="130"/>
      <c r="T9" s="131" t="s">
        <v>87</v>
      </c>
      <c r="U9" s="130"/>
      <c r="V9" s="131" t="s">
        <v>85</v>
      </c>
      <c r="W9" s="129"/>
      <c r="X9" s="129"/>
      <c r="Y9" s="129"/>
      <c r="Z9" s="129"/>
      <c r="AA9" s="129"/>
      <c r="AB9" s="130"/>
      <c r="AC9" s="131" t="s">
        <v>55</v>
      </c>
      <c r="AD9" s="129"/>
      <c r="AE9" s="130"/>
      <c r="AF9" s="131" t="s">
        <v>86</v>
      </c>
      <c r="AG9" s="129"/>
      <c r="AH9" s="130"/>
      <c r="AI9" s="131" t="s">
        <v>87</v>
      </c>
      <c r="AJ9" s="130"/>
      <c r="AK9" s="131" t="s">
        <v>85</v>
      </c>
      <c r="AL9" s="129"/>
      <c r="AM9" s="129"/>
      <c r="AN9" s="129"/>
      <c r="AO9" s="129"/>
      <c r="AP9" s="129"/>
      <c r="AQ9" s="130"/>
      <c r="AR9" s="131" t="s">
        <v>55</v>
      </c>
      <c r="AS9" s="129"/>
      <c r="AT9" s="130"/>
      <c r="AU9" s="131" t="s">
        <v>86</v>
      </c>
      <c r="AV9" s="129"/>
      <c r="AW9" s="130"/>
      <c r="AX9" s="131" t="s">
        <v>87</v>
      </c>
      <c r="AY9" s="130"/>
      <c r="AZ9" s="131" t="s">
        <v>85</v>
      </c>
      <c r="BA9" s="129"/>
      <c r="BB9" s="129"/>
      <c r="BC9" s="129"/>
      <c r="BD9" s="129"/>
      <c r="BE9" s="129"/>
      <c r="BF9" s="130"/>
      <c r="BG9" s="131" t="s">
        <v>55</v>
      </c>
      <c r="BH9" s="129"/>
      <c r="BI9" s="130"/>
      <c r="BJ9" s="131" t="s">
        <v>86</v>
      </c>
      <c r="BK9" s="129"/>
      <c r="BL9" s="130"/>
      <c r="BM9" s="131" t="s">
        <v>87</v>
      </c>
      <c r="BN9" s="130"/>
      <c r="BO9" s="131" t="s">
        <v>85</v>
      </c>
      <c r="BP9" s="129"/>
      <c r="BQ9" s="129"/>
      <c r="BR9" s="129"/>
      <c r="BS9" s="129"/>
      <c r="BT9" s="129"/>
      <c r="BU9" s="130"/>
      <c r="BV9" s="131" t="s">
        <v>55</v>
      </c>
      <c r="BW9" s="129"/>
      <c r="BX9" s="130"/>
      <c r="BY9" s="131" t="s">
        <v>86</v>
      </c>
      <c r="BZ9" s="129"/>
      <c r="CA9" s="130"/>
      <c r="CB9" s="131" t="s">
        <v>87</v>
      </c>
      <c r="CC9" s="130"/>
      <c r="CD9" s="131" t="s">
        <v>85</v>
      </c>
      <c r="CE9" s="129"/>
      <c r="CF9" s="129"/>
      <c r="CG9" s="129"/>
      <c r="CH9" s="129"/>
      <c r="CI9" s="129"/>
      <c r="CJ9" s="130"/>
      <c r="CK9" s="131" t="s">
        <v>55</v>
      </c>
      <c r="CL9" s="129"/>
      <c r="CM9" s="130"/>
      <c r="CN9" s="131" t="s">
        <v>86</v>
      </c>
      <c r="CO9" s="129"/>
      <c r="CP9" s="130"/>
      <c r="CQ9" s="131" t="s">
        <v>87</v>
      </c>
      <c r="CR9" s="130"/>
      <c r="CS9" s="131" t="s">
        <v>85</v>
      </c>
      <c r="CT9" s="129"/>
      <c r="CU9" s="129"/>
      <c r="CV9" s="129"/>
      <c r="CW9" s="129"/>
      <c r="CX9" s="129"/>
      <c r="CY9" s="130"/>
      <c r="CZ9" s="131" t="s">
        <v>55</v>
      </c>
      <c r="DA9" s="129"/>
      <c r="DB9" s="130"/>
      <c r="DC9" s="131" t="s">
        <v>86</v>
      </c>
      <c r="DD9" s="129"/>
      <c r="DE9" s="130"/>
      <c r="DF9" s="131" t="s">
        <v>87</v>
      </c>
      <c r="DG9" s="130"/>
      <c r="DH9" s="131" t="s">
        <v>85</v>
      </c>
      <c r="DI9" s="129"/>
      <c r="DJ9" s="129"/>
      <c r="DK9" s="129"/>
      <c r="DL9" s="129"/>
      <c r="DM9" s="129"/>
      <c r="DN9" s="130"/>
      <c r="DO9" s="131" t="s">
        <v>55</v>
      </c>
      <c r="DP9" s="129"/>
      <c r="DQ9" s="130"/>
      <c r="DR9" s="131" t="s">
        <v>86</v>
      </c>
      <c r="DS9" s="129"/>
      <c r="DT9" s="130"/>
      <c r="DU9" s="131" t="s">
        <v>87</v>
      </c>
      <c r="DV9" s="130"/>
      <c r="DW9" s="131" t="s">
        <v>85</v>
      </c>
      <c r="DX9" s="129"/>
      <c r="DY9" s="129"/>
      <c r="DZ9" s="129"/>
      <c r="EA9" s="129"/>
      <c r="EB9" s="129"/>
      <c r="EC9" s="130"/>
      <c r="ED9" s="131" t="s">
        <v>55</v>
      </c>
      <c r="EE9" s="129"/>
      <c r="EF9" s="130"/>
      <c r="EG9" s="131" t="s">
        <v>86</v>
      </c>
      <c r="EH9" s="129"/>
      <c r="EI9" s="130"/>
      <c r="EJ9" s="131" t="s">
        <v>87</v>
      </c>
      <c r="EK9" s="130"/>
      <c r="EL9" s="131" t="s">
        <v>85</v>
      </c>
      <c r="EM9" s="129"/>
      <c r="EN9" s="129"/>
      <c r="EO9" s="129"/>
      <c r="EP9" s="129"/>
      <c r="EQ9" s="129"/>
      <c r="ER9" s="130"/>
      <c r="ES9" s="131" t="s">
        <v>55</v>
      </c>
      <c r="ET9" s="129"/>
      <c r="EU9" s="130"/>
      <c r="EV9" s="131" t="s">
        <v>86</v>
      </c>
      <c r="EW9" s="129"/>
      <c r="EX9" s="130"/>
      <c r="EY9" s="131" t="s">
        <v>87</v>
      </c>
      <c r="EZ9" s="130"/>
      <c r="FA9" s="131" t="s">
        <v>85</v>
      </c>
      <c r="FB9" s="129"/>
      <c r="FC9" s="129"/>
      <c r="FD9" s="129"/>
      <c r="FE9" s="129"/>
      <c r="FF9" s="129"/>
      <c r="FG9" s="130"/>
      <c r="FH9" s="131" t="s">
        <v>55</v>
      </c>
      <c r="FI9" s="129"/>
      <c r="FJ9" s="130"/>
      <c r="FK9" s="131" t="s">
        <v>86</v>
      </c>
      <c r="FL9" s="129"/>
      <c r="FM9" s="130"/>
      <c r="FN9" s="131" t="s">
        <v>87</v>
      </c>
      <c r="FO9" s="130"/>
      <c r="FP9" s="131" t="s">
        <v>85</v>
      </c>
      <c r="FQ9" s="129"/>
      <c r="FR9" s="129"/>
      <c r="FS9" s="129"/>
      <c r="FT9" s="129"/>
      <c r="FU9" s="129"/>
      <c r="FV9" s="130"/>
      <c r="FW9" s="131" t="s">
        <v>55</v>
      </c>
      <c r="FX9" s="129"/>
      <c r="FY9" s="130"/>
      <c r="FZ9" s="131" t="s">
        <v>86</v>
      </c>
      <c r="GA9" s="129"/>
      <c r="GB9" s="130"/>
      <c r="GC9" s="131" t="s">
        <v>87</v>
      </c>
      <c r="GD9" s="130"/>
      <c r="GE9" s="131" t="s">
        <v>85</v>
      </c>
      <c r="GF9" s="129"/>
      <c r="GG9" s="129"/>
      <c r="GH9" s="129"/>
      <c r="GI9" s="129"/>
      <c r="GJ9" s="129"/>
      <c r="GK9" s="130"/>
      <c r="GL9" s="131" t="s">
        <v>55</v>
      </c>
      <c r="GM9" s="129"/>
      <c r="GN9" s="130"/>
      <c r="GO9" s="131" t="s">
        <v>86</v>
      </c>
      <c r="GP9" s="129"/>
      <c r="GQ9" s="130"/>
      <c r="GR9" s="131" t="s">
        <v>87</v>
      </c>
      <c r="GS9" s="130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</row>
    <row r="10" spans="1:227" s="98" customFormat="1" ht="46.5" customHeight="1">
      <c r="A10" s="82"/>
      <c r="B10" s="82"/>
      <c r="C10" s="133"/>
      <c r="D10" s="136"/>
      <c r="E10" s="136"/>
      <c r="F10" s="138"/>
      <c r="G10" s="141" t="s">
        <v>88</v>
      </c>
      <c r="H10" s="131" t="s">
        <v>89</v>
      </c>
      <c r="I10" s="129"/>
      <c r="J10" s="130"/>
      <c r="K10" s="139" t="s">
        <v>90</v>
      </c>
      <c r="L10" s="139" t="s">
        <v>60</v>
      </c>
      <c r="M10" s="139" t="s">
        <v>91</v>
      </c>
      <c r="N10" s="139" t="s">
        <v>59</v>
      </c>
      <c r="O10" s="139" t="s">
        <v>62</v>
      </c>
      <c r="P10" s="139" t="s">
        <v>92</v>
      </c>
      <c r="Q10" s="139" t="s">
        <v>59</v>
      </c>
      <c r="R10" s="139" t="s">
        <v>62</v>
      </c>
      <c r="S10" s="139" t="s">
        <v>92</v>
      </c>
      <c r="T10" s="96" t="s">
        <v>93</v>
      </c>
      <c r="U10" s="96" t="s">
        <v>94</v>
      </c>
      <c r="V10" s="139" t="s">
        <v>88</v>
      </c>
      <c r="W10" s="131" t="s">
        <v>89</v>
      </c>
      <c r="X10" s="129"/>
      <c r="Y10" s="130"/>
      <c r="Z10" s="139" t="s">
        <v>90</v>
      </c>
      <c r="AA10" s="139" t="s">
        <v>60</v>
      </c>
      <c r="AB10" s="139" t="s">
        <v>91</v>
      </c>
      <c r="AC10" s="139" t="s">
        <v>59</v>
      </c>
      <c r="AD10" s="139" t="s">
        <v>62</v>
      </c>
      <c r="AE10" s="139" t="s">
        <v>92</v>
      </c>
      <c r="AF10" s="139" t="s">
        <v>59</v>
      </c>
      <c r="AG10" s="139" t="s">
        <v>62</v>
      </c>
      <c r="AH10" s="139" t="s">
        <v>92</v>
      </c>
      <c r="AI10" s="96" t="s">
        <v>93</v>
      </c>
      <c r="AJ10" s="96" t="s">
        <v>94</v>
      </c>
      <c r="AK10" s="139" t="s">
        <v>88</v>
      </c>
      <c r="AL10" s="131" t="s">
        <v>89</v>
      </c>
      <c r="AM10" s="129"/>
      <c r="AN10" s="130"/>
      <c r="AO10" s="139" t="s">
        <v>90</v>
      </c>
      <c r="AP10" s="139" t="s">
        <v>60</v>
      </c>
      <c r="AQ10" s="139" t="s">
        <v>91</v>
      </c>
      <c r="AR10" s="139" t="s">
        <v>59</v>
      </c>
      <c r="AS10" s="139" t="s">
        <v>62</v>
      </c>
      <c r="AT10" s="139" t="s">
        <v>92</v>
      </c>
      <c r="AU10" s="139" t="s">
        <v>59</v>
      </c>
      <c r="AV10" s="139" t="s">
        <v>62</v>
      </c>
      <c r="AW10" s="139" t="s">
        <v>92</v>
      </c>
      <c r="AX10" s="96" t="s">
        <v>93</v>
      </c>
      <c r="AY10" s="96" t="s">
        <v>94</v>
      </c>
      <c r="AZ10" s="139" t="s">
        <v>88</v>
      </c>
      <c r="BA10" s="131" t="s">
        <v>89</v>
      </c>
      <c r="BB10" s="129"/>
      <c r="BC10" s="130"/>
      <c r="BD10" s="139" t="s">
        <v>90</v>
      </c>
      <c r="BE10" s="139" t="s">
        <v>60</v>
      </c>
      <c r="BF10" s="139" t="s">
        <v>91</v>
      </c>
      <c r="BG10" s="139" t="s">
        <v>59</v>
      </c>
      <c r="BH10" s="139" t="s">
        <v>62</v>
      </c>
      <c r="BI10" s="139" t="s">
        <v>92</v>
      </c>
      <c r="BJ10" s="139" t="s">
        <v>59</v>
      </c>
      <c r="BK10" s="139" t="s">
        <v>62</v>
      </c>
      <c r="BL10" s="139" t="s">
        <v>92</v>
      </c>
      <c r="BM10" s="96" t="s">
        <v>93</v>
      </c>
      <c r="BN10" s="96" t="s">
        <v>94</v>
      </c>
      <c r="BO10" s="139" t="s">
        <v>88</v>
      </c>
      <c r="BP10" s="131" t="s">
        <v>89</v>
      </c>
      <c r="BQ10" s="129"/>
      <c r="BR10" s="130"/>
      <c r="BS10" s="139" t="s">
        <v>90</v>
      </c>
      <c r="BT10" s="139" t="s">
        <v>60</v>
      </c>
      <c r="BU10" s="139" t="s">
        <v>91</v>
      </c>
      <c r="BV10" s="139" t="s">
        <v>59</v>
      </c>
      <c r="BW10" s="139" t="s">
        <v>62</v>
      </c>
      <c r="BX10" s="139" t="s">
        <v>92</v>
      </c>
      <c r="BY10" s="139" t="s">
        <v>59</v>
      </c>
      <c r="BZ10" s="139" t="s">
        <v>62</v>
      </c>
      <c r="CA10" s="139" t="s">
        <v>92</v>
      </c>
      <c r="CB10" s="96" t="s">
        <v>93</v>
      </c>
      <c r="CC10" s="96" t="s">
        <v>94</v>
      </c>
      <c r="CD10" s="139" t="s">
        <v>88</v>
      </c>
      <c r="CE10" s="131" t="s">
        <v>89</v>
      </c>
      <c r="CF10" s="129"/>
      <c r="CG10" s="130"/>
      <c r="CH10" s="139" t="s">
        <v>90</v>
      </c>
      <c r="CI10" s="139" t="s">
        <v>60</v>
      </c>
      <c r="CJ10" s="139" t="s">
        <v>91</v>
      </c>
      <c r="CK10" s="139" t="s">
        <v>59</v>
      </c>
      <c r="CL10" s="139" t="s">
        <v>62</v>
      </c>
      <c r="CM10" s="139" t="s">
        <v>92</v>
      </c>
      <c r="CN10" s="139" t="s">
        <v>59</v>
      </c>
      <c r="CO10" s="139" t="s">
        <v>62</v>
      </c>
      <c r="CP10" s="139" t="s">
        <v>92</v>
      </c>
      <c r="CQ10" s="96" t="s">
        <v>93</v>
      </c>
      <c r="CR10" s="96" t="s">
        <v>94</v>
      </c>
      <c r="CS10" s="139" t="s">
        <v>88</v>
      </c>
      <c r="CT10" s="131" t="s">
        <v>89</v>
      </c>
      <c r="CU10" s="129"/>
      <c r="CV10" s="130"/>
      <c r="CW10" s="139" t="s">
        <v>90</v>
      </c>
      <c r="CX10" s="139" t="s">
        <v>60</v>
      </c>
      <c r="CY10" s="139" t="s">
        <v>91</v>
      </c>
      <c r="CZ10" s="139" t="s">
        <v>59</v>
      </c>
      <c r="DA10" s="139" t="s">
        <v>62</v>
      </c>
      <c r="DB10" s="139" t="s">
        <v>92</v>
      </c>
      <c r="DC10" s="139" t="s">
        <v>59</v>
      </c>
      <c r="DD10" s="139" t="s">
        <v>62</v>
      </c>
      <c r="DE10" s="139" t="s">
        <v>92</v>
      </c>
      <c r="DF10" s="96" t="s">
        <v>93</v>
      </c>
      <c r="DG10" s="96" t="s">
        <v>94</v>
      </c>
      <c r="DH10" s="139" t="s">
        <v>88</v>
      </c>
      <c r="DI10" s="131" t="s">
        <v>89</v>
      </c>
      <c r="DJ10" s="129"/>
      <c r="DK10" s="130"/>
      <c r="DL10" s="139" t="s">
        <v>90</v>
      </c>
      <c r="DM10" s="139" t="s">
        <v>60</v>
      </c>
      <c r="DN10" s="139" t="s">
        <v>91</v>
      </c>
      <c r="DO10" s="139" t="s">
        <v>59</v>
      </c>
      <c r="DP10" s="139" t="s">
        <v>62</v>
      </c>
      <c r="DQ10" s="139" t="s">
        <v>92</v>
      </c>
      <c r="DR10" s="139" t="s">
        <v>59</v>
      </c>
      <c r="DS10" s="139" t="s">
        <v>62</v>
      </c>
      <c r="DT10" s="139" t="s">
        <v>92</v>
      </c>
      <c r="DU10" s="96" t="s">
        <v>93</v>
      </c>
      <c r="DV10" s="96" t="s">
        <v>94</v>
      </c>
      <c r="DW10" s="139" t="s">
        <v>88</v>
      </c>
      <c r="DX10" s="131" t="s">
        <v>89</v>
      </c>
      <c r="DY10" s="129"/>
      <c r="DZ10" s="130"/>
      <c r="EA10" s="139" t="s">
        <v>90</v>
      </c>
      <c r="EB10" s="139" t="s">
        <v>60</v>
      </c>
      <c r="EC10" s="139" t="s">
        <v>91</v>
      </c>
      <c r="ED10" s="139" t="s">
        <v>59</v>
      </c>
      <c r="EE10" s="139" t="s">
        <v>62</v>
      </c>
      <c r="EF10" s="139" t="s">
        <v>92</v>
      </c>
      <c r="EG10" s="139" t="s">
        <v>59</v>
      </c>
      <c r="EH10" s="139" t="s">
        <v>62</v>
      </c>
      <c r="EI10" s="139" t="s">
        <v>92</v>
      </c>
      <c r="EJ10" s="96" t="s">
        <v>93</v>
      </c>
      <c r="EK10" s="96" t="s">
        <v>94</v>
      </c>
      <c r="EL10" s="139" t="s">
        <v>88</v>
      </c>
      <c r="EM10" s="131" t="s">
        <v>89</v>
      </c>
      <c r="EN10" s="129"/>
      <c r="EO10" s="130"/>
      <c r="EP10" s="139" t="s">
        <v>90</v>
      </c>
      <c r="EQ10" s="139" t="s">
        <v>60</v>
      </c>
      <c r="ER10" s="139" t="s">
        <v>91</v>
      </c>
      <c r="ES10" s="139" t="s">
        <v>59</v>
      </c>
      <c r="ET10" s="139" t="s">
        <v>62</v>
      </c>
      <c r="EU10" s="139" t="s">
        <v>92</v>
      </c>
      <c r="EV10" s="139" t="s">
        <v>59</v>
      </c>
      <c r="EW10" s="139" t="s">
        <v>62</v>
      </c>
      <c r="EX10" s="139" t="s">
        <v>92</v>
      </c>
      <c r="EY10" s="96" t="s">
        <v>93</v>
      </c>
      <c r="EZ10" s="96" t="s">
        <v>94</v>
      </c>
      <c r="FA10" s="139" t="s">
        <v>88</v>
      </c>
      <c r="FB10" s="131" t="s">
        <v>89</v>
      </c>
      <c r="FC10" s="129"/>
      <c r="FD10" s="130"/>
      <c r="FE10" s="139" t="s">
        <v>90</v>
      </c>
      <c r="FF10" s="139" t="s">
        <v>60</v>
      </c>
      <c r="FG10" s="139" t="s">
        <v>91</v>
      </c>
      <c r="FH10" s="139" t="s">
        <v>59</v>
      </c>
      <c r="FI10" s="139" t="s">
        <v>62</v>
      </c>
      <c r="FJ10" s="139" t="s">
        <v>92</v>
      </c>
      <c r="FK10" s="139" t="s">
        <v>59</v>
      </c>
      <c r="FL10" s="139" t="s">
        <v>62</v>
      </c>
      <c r="FM10" s="139" t="s">
        <v>92</v>
      </c>
      <c r="FN10" s="96" t="s">
        <v>93</v>
      </c>
      <c r="FO10" s="96" t="s">
        <v>94</v>
      </c>
      <c r="FP10" s="139" t="s">
        <v>88</v>
      </c>
      <c r="FQ10" s="131" t="s">
        <v>89</v>
      </c>
      <c r="FR10" s="129"/>
      <c r="FS10" s="130"/>
      <c r="FT10" s="139" t="s">
        <v>90</v>
      </c>
      <c r="FU10" s="139" t="s">
        <v>60</v>
      </c>
      <c r="FV10" s="139" t="s">
        <v>91</v>
      </c>
      <c r="FW10" s="139" t="s">
        <v>59</v>
      </c>
      <c r="FX10" s="139" t="s">
        <v>62</v>
      </c>
      <c r="FY10" s="139" t="s">
        <v>92</v>
      </c>
      <c r="FZ10" s="139" t="s">
        <v>59</v>
      </c>
      <c r="GA10" s="139" t="s">
        <v>62</v>
      </c>
      <c r="GB10" s="139" t="s">
        <v>92</v>
      </c>
      <c r="GC10" s="96" t="s">
        <v>93</v>
      </c>
      <c r="GD10" s="96" t="s">
        <v>94</v>
      </c>
      <c r="GE10" s="139" t="s">
        <v>88</v>
      </c>
      <c r="GF10" s="131" t="s">
        <v>89</v>
      </c>
      <c r="GG10" s="129"/>
      <c r="GH10" s="130"/>
      <c r="GI10" s="139" t="s">
        <v>90</v>
      </c>
      <c r="GJ10" s="139" t="s">
        <v>60</v>
      </c>
      <c r="GK10" s="139" t="s">
        <v>91</v>
      </c>
      <c r="GL10" s="139" t="s">
        <v>59</v>
      </c>
      <c r="GM10" s="139" t="s">
        <v>62</v>
      </c>
      <c r="GN10" s="139" t="s">
        <v>92</v>
      </c>
      <c r="GO10" s="139" t="s">
        <v>59</v>
      </c>
      <c r="GP10" s="139" t="s">
        <v>62</v>
      </c>
      <c r="GQ10" s="139" t="s">
        <v>92</v>
      </c>
      <c r="GR10" s="96" t="s">
        <v>93</v>
      </c>
      <c r="GS10" s="96" t="s">
        <v>94</v>
      </c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s="98" customFormat="1" ht="30.75" customHeight="1">
      <c r="A11" s="82"/>
      <c r="B11" s="82"/>
      <c r="C11" s="134"/>
      <c r="D11" s="137"/>
      <c r="E11" s="137"/>
      <c r="F11" s="138"/>
      <c r="G11" s="142"/>
      <c r="H11" s="95" t="s">
        <v>59</v>
      </c>
      <c r="I11" s="95" t="s">
        <v>95</v>
      </c>
      <c r="J11" s="95" t="s">
        <v>96</v>
      </c>
      <c r="K11" s="140"/>
      <c r="L11" s="140"/>
      <c r="M11" s="140"/>
      <c r="N11" s="140"/>
      <c r="O11" s="140"/>
      <c r="P11" s="140"/>
      <c r="Q11" s="140"/>
      <c r="R11" s="140"/>
      <c r="S11" s="140"/>
      <c r="T11" s="95" t="s">
        <v>97</v>
      </c>
      <c r="U11" s="95" t="s">
        <v>97</v>
      </c>
      <c r="V11" s="140"/>
      <c r="W11" s="95" t="s">
        <v>59</v>
      </c>
      <c r="X11" s="95" t="s">
        <v>95</v>
      </c>
      <c r="Y11" s="95" t="s">
        <v>96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95" t="s">
        <v>97</v>
      </c>
      <c r="AJ11" s="95" t="s">
        <v>97</v>
      </c>
      <c r="AK11" s="140"/>
      <c r="AL11" s="95" t="s">
        <v>59</v>
      </c>
      <c r="AM11" s="95" t="s">
        <v>95</v>
      </c>
      <c r="AN11" s="95" t="s">
        <v>96</v>
      </c>
      <c r="AO11" s="140"/>
      <c r="AP11" s="140"/>
      <c r="AQ11" s="140"/>
      <c r="AR11" s="140"/>
      <c r="AS11" s="140"/>
      <c r="AT11" s="140"/>
      <c r="AU11" s="140"/>
      <c r="AV11" s="140"/>
      <c r="AW11" s="140"/>
      <c r="AX11" s="95" t="s">
        <v>97</v>
      </c>
      <c r="AY11" s="95" t="s">
        <v>97</v>
      </c>
      <c r="AZ11" s="140"/>
      <c r="BA11" s="95" t="s">
        <v>59</v>
      </c>
      <c r="BB11" s="95" t="s">
        <v>95</v>
      </c>
      <c r="BC11" s="95" t="s">
        <v>96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95" t="s">
        <v>97</v>
      </c>
      <c r="BN11" s="95" t="s">
        <v>97</v>
      </c>
      <c r="BO11" s="140"/>
      <c r="BP11" s="95" t="s">
        <v>59</v>
      </c>
      <c r="BQ11" s="95" t="s">
        <v>95</v>
      </c>
      <c r="BR11" s="95" t="s">
        <v>96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95" t="s">
        <v>97</v>
      </c>
      <c r="CC11" s="95" t="s">
        <v>97</v>
      </c>
      <c r="CD11" s="140"/>
      <c r="CE11" s="95" t="s">
        <v>59</v>
      </c>
      <c r="CF11" s="95" t="s">
        <v>95</v>
      </c>
      <c r="CG11" s="95" t="s">
        <v>96</v>
      </c>
      <c r="CH11" s="140"/>
      <c r="CI11" s="140"/>
      <c r="CJ11" s="140"/>
      <c r="CK11" s="140"/>
      <c r="CL11" s="140"/>
      <c r="CM11" s="140"/>
      <c r="CN11" s="140"/>
      <c r="CO11" s="140"/>
      <c r="CP11" s="140"/>
      <c r="CQ11" s="95" t="s">
        <v>97</v>
      </c>
      <c r="CR11" s="95" t="s">
        <v>97</v>
      </c>
      <c r="CS11" s="140"/>
      <c r="CT11" s="95" t="s">
        <v>59</v>
      </c>
      <c r="CU11" s="95" t="s">
        <v>95</v>
      </c>
      <c r="CV11" s="95" t="s">
        <v>96</v>
      </c>
      <c r="CW11" s="140"/>
      <c r="CX11" s="140"/>
      <c r="CY11" s="140"/>
      <c r="CZ11" s="140"/>
      <c r="DA11" s="140"/>
      <c r="DB11" s="140"/>
      <c r="DC11" s="140"/>
      <c r="DD11" s="140"/>
      <c r="DE11" s="140"/>
      <c r="DF11" s="95" t="s">
        <v>97</v>
      </c>
      <c r="DG11" s="95" t="s">
        <v>97</v>
      </c>
      <c r="DH11" s="140"/>
      <c r="DI11" s="95" t="s">
        <v>59</v>
      </c>
      <c r="DJ11" s="95" t="s">
        <v>95</v>
      </c>
      <c r="DK11" s="95" t="s">
        <v>96</v>
      </c>
      <c r="DL11" s="140"/>
      <c r="DM11" s="140"/>
      <c r="DN11" s="140"/>
      <c r="DO11" s="140"/>
      <c r="DP11" s="140"/>
      <c r="DQ11" s="140"/>
      <c r="DR11" s="140"/>
      <c r="DS11" s="140"/>
      <c r="DT11" s="140"/>
      <c r="DU11" s="95" t="s">
        <v>97</v>
      </c>
      <c r="DV11" s="95" t="s">
        <v>97</v>
      </c>
      <c r="DW11" s="140"/>
      <c r="DX11" s="95" t="s">
        <v>59</v>
      </c>
      <c r="DY11" s="95" t="s">
        <v>95</v>
      </c>
      <c r="DZ11" s="95" t="s">
        <v>96</v>
      </c>
      <c r="EA11" s="140"/>
      <c r="EB11" s="140"/>
      <c r="EC11" s="140"/>
      <c r="ED11" s="140"/>
      <c r="EE11" s="140"/>
      <c r="EF11" s="140"/>
      <c r="EG11" s="140"/>
      <c r="EH11" s="140"/>
      <c r="EI11" s="140"/>
      <c r="EJ11" s="95" t="s">
        <v>97</v>
      </c>
      <c r="EK11" s="95" t="s">
        <v>97</v>
      </c>
      <c r="EL11" s="140"/>
      <c r="EM11" s="95" t="s">
        <v>59</v>
      </c>
      <c r="EN11" s="95" t="s">
        <v>95</v>
      </c>
      <c r="EO11" s="95" t="s">
        <v>96</v>
      </c>
      <c r="EP11" s="140"/>
      <c r="EQ11" s="140"/>
      <c r="ER11" s="140"/>
      <c r="ES11" s="140"/>
      <c r="ET11" s="140"/>
      <c r="EU11" s="140"/>
      <c r="EV11" s="140"/>
      <c r="EW11" s="140"/>
      <c r="EX11" s="140"/>
      <c r="EY11" s="95" t="s">
        <v>97</v>
      </c>
      <c r="EZ11" s="95" t="s">
        <v>97</v>
      </c>
      <c r="FA11" s="140"/>
      <c r="FB11" s="95" t="s">
        <v>59</v>
      </c>
      <c r="FC11" s="95" t="s">
        <v>95</v>
      </c>
      <c r="FD11" s="95" t="s">
        <v>96</v>
      </c>
      <c r="FE11" s="140"/>
      <c r="FF11" s="140"/>
      <c r="FG11" s="140"/>
      <c r="FH11" s="140"/>
      <c r="FI11" s="140"/>
      <c r="FJ11" s="140"/>
      <c r="FK11" s="140"/>
      <c r="FL11" s="140"/>
      <c r="FM11" s="140"/>
      <c r="FN11" s="95" t="s">
        <v>97</v>
      </c>
      <c r="FO11" s="95" t="s">
        <v>97</v>
      </c>
      <c r="FP11" s="140"/>
      <c r="FQ11" s="95" t="s">
        <v>59</v>
      </c>
      <c r="FR11" s="95" t="s">
        <v>95</v>
      </c>
      <c r="FS11" s="95" t="s">
        <v>96</v>
      </c>
      <c r="FT11" s="140"/>
      <c r="FU11" s="140"/>
      <c r="FV11" s="140"/>
      <c r="FW11" s="140"/>
      <c r="FX11" s="140"/>
      <c r="FY11" s="140"/>
      <c r="FZ11" s="140"/>
      <c r="GA11" s="140"/>
      <c r="GB11" s="140"/>
      <c r="GC11" s="95" t="s">
        <v>97</v>
      </c>
      <c r="GD11" s="95" t="s">
        <v>97</v>
      </c>
      <c r="GE11" s="140"/>
      <c r="GF11" s="95" t="s">
        <v>59</v>
      </c>
      <c r="GG11" s="95" t="s">
        <v>95</v>
      </c>
      <c r="GH11" s="95" t="s">
        <v>96</v>
      </c>
      <c r="GI11" s="140"/>
      <c r="GJ11" s="140"/>
      <c r="GK11" s="140"/>
      <c r="GL11" s="140"/>
      <c r="GM11" s="140"/>
      <c r="GN11" s="140"/>
      <c r="GO11" s="140"/>
      <c r="GP11" s="140"/>
      <c r="GQ11" s="140"/>
      <c r="GR11" s="95" t="s">
        <v>97</v>
      </c>
      <c r="GS11" s="95" t="s">
        <v>97</v>
      </c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s="102" customFormat="1" ht="15" customHeight="1">
      <c r="A12" s="82"/>
      <c r="B12" s="82"/>
      <c r="C12" s="99">
        <v>1</v>
      </c>
      <c r="D12" s="99" t="s">
        <v>98</v>
      </c>
      <c r="E12" s="99" t="s">
        <v>99</v>
      </c>
      <c r="F12" s="99" t="s">
        <v>100</v>
      </c>
      <c r="G12" s="100" t="s">
        <v>101</v>
      </c>
      <c r="H12" s="99" t="s">
        <v>102</v>
      </c>
      <c r="I12" s="100" t="s">
        <v>103</v>
      </c>
      <c r="J12" s="99" t="s">
        <v>104</v>
      </c>
      <c r="K12" s="100" t="s">
        <v>105</v>
      </c>
      <c r="L12" s="99" t="s">
        <v>106</v>
      </c>
      <c r="M12" s="100" t="s">
        <v>107</v>
      </c>
      <c r="N12" s="99" t="s">
        <v>108</v>
      </c>
      <c r="O12" s="100" t="s">
        <v>109</v>
      </c>
      <c r="P12" s="99" t="s">
        <v>110</v>
      </c>
      <c r="Q12" s="100" t="s">
        <v>111</v>
      </c>
      <c r="R12" s="99" t="s">
        <v>112</v>
      </c>
      <c r="S12" s="100" t="s">
        <v>113</v>
      </c>
      <c r="T12" s="99" t="s">
        <v>114</v>
      </c>
      <c r="U12" s="100" t="s">
        <v>115</v>
      </c>
      <c r="V12" s="100" t="s">
        <v>101</v>
      </c>
      <c r="W12" s="99" t="s">
        <v>102</v>
      </c>
      <c r="X12" s="100" t="s">
        <v>103</v>
      </c>
      <c r="Y12" s="99" t="s">
        <v>104</v>
      </c>
      <c r="Z12" s="100" t="s">
        <v>105</v>
      </c>
      <c r="AA12" s="99" t="s">
        <v>106</v>
      </c>
      <c r="AB12" s="100" t="s">
        <v>107</v>
      </c>
      <c r="AC12" s="99" t="s">
        <v>108</v>
      </c>
      <c r="AD12" s="100" t="s">
        <v>109</v>
      </c>
      <c r="AE12" s="99" t="s">
        <v>110</v>
      </c>
      <c r="AF12" s="100" t="s">
        <v>111</v>
      </c>
      <c r="AG12" s="99" t="s">
        <v>112</v>
      </c>
      <c r="AH12" s="100" t="s">
        <v>113</v>
      </c>
      <c r="AI12" s="99" t="s">
        <v>114</v>
      </c>
      <c r="AJ12" s="100" t="s">
        <v>115</v>
      </c>
      <c r="AK12" s="100" t="s">
        <v>101</v>
      </c>
      <c r="AL12" s="99" t="s">
        <v>102</v>
      </c>
      <c r="AM12" s="100" t="s">
        <v>103</v>
      </c>
      <c r="AN12" s="99" t="s">
        <v>104</v>
      </c>
      <c r="AO12" s="100" t="s">
        <v>105</v>
      </c>
      <c r="AP12" s="99" t="s">
        <v>106</v>
      </c>
      <c r="AQ12" s="100" t="s">
        <v>107</v>
      </c>
      <c r="AR12" s="99" t="s">
        <v>108</v>
      </c>
      <c r="AS12" s="100" t="s">
        <v>109</v>
      </c>
      <c r="AT12" s="99" t="s">
        <v>110</v>
      </c>
      <c r="AU12" s="100" t="s">
        <v>111</v>
      </c>
      <c r="AV12" s="99" t="s">
        <v>112</v>
      </c>
      <c r="AW12" s="100" t="s">
        <v>113</v>
      </c>
      <c r="AX12" s="99" t="s">
        <v>114</v>
      </c>
      <c r="AY12" s="100" t="s">
        <v>115</v>
      </c>
      <c r="AZ12" s="100" t="s">
        <v>101</v>
      </c>
      <c r="BA12" s="99" t="s">
        <v>102</v>
      </c>
      <c r="BB12" s="100" t="s">
        <v>103</v>
      </c>
      <c r="BC12" s="99" t="s">
        <v>104</v>
      </c>
      <c r="BD12" s="100" t="s">
        <v>105</v>
      </c>
      <c r="BE12" s="99" t="s">
        <v>106</v>
      </c>
      <c r="BF12" s="100" t="s">
        <v>107</v>
      </c>
      <c r="BG12" s="99" t="s">
        <v>108</v>
      </c>
      <c r="BH12" s="100" t="s">
        <v>109</v>
      </c>
      <c r="BI12" s="99" t="s">
        <v>110</v>
      </c>
      <c r="BJ12" s="100" t="s">
        <v>111</v>
      </c>
      <c r="BK12" s="99" t="s">
        <v>112</v>
      </c>
      <c r="BL12" s="100" t="s">
        <v>113</v>
      </c>
      <c r="BM12" s="99" t="s">
        <v>114</v>
      </c>
      <c r="BN12" s="100" t="s">
        <v>115</v>
      </c>
      <c r="BO12" s="100" t="s">
        <v>101</v>
      </c>
      <c r="BP12" s="99" t="s">
        <v>102</v>
      </c>
      <c r="BQ12" s="100" t="s">
        <v>103</v>
      </c>
      <c r="BR12" s="99" t="s">
        <v>104</v>
      </c>
      <c r="BS12" s="100" t="s">
        <v>105</v>
      </c>
      <c r="BT12" s="99" t="s">
        <v>106</v>
      </c>
      <c r="BU12" s="100" t="s">
        <v>107</v>
      </c>
      <c r="BV12" s="99" t="s">
        <v>108</v>
      </c>
      <c r="BW12" s="100" t="s">
        <v>109</v>
      </c>
      <c r="BX12" s="99" t="s">
        <v>110</v>
      </c>
      <c r="BY12" s="100" t="s">
        <v>111</v>
      </c>
      <c r="BZ12" s="99" t="s">
        <v>112</v>
      </c>
      <c r="CA12" s="100" t="s">
        <v>113</v>
      </c>
      <c r="CB12" s="99" t="s">
        <v>114</v>
      </c>
      <c r="CC12" s="100" t="s">
        <v>115</v>
      </c>
      <c r="CD12" s="100" t="s">
        <v>101</v>
      </c>
      <c r="CE12" s="99" t="s">
        <v>102</v>
      </c>
      <c r="CF12" s="100" t="s">
        <v>103</v>
      </c>
      <c r="CG12" s="99" t="s">
        <v>104</v>
      </c>
      <c r="CH12" s="100" t="s">
        <v>105</v>
      </c>
      <c r="CI12" s="99" t="s">
        <v>106</v>
      </c>
      <c r="CJ12" s="100" t="s">
        <v>107</v>
      </c>
      <c r="CK12" s="99" t="s">
        <v>108</v>
      </c>
      <c r="CL12" s="100" t="s">
        <v>109</v>
      </c>
      <c r="CM12" s="99" t="s">
        <v>110</v>
      </c>
      <c r="CN12" s="100" t="s">
        <v>111</v>
      </c>
      <c r="CO12" s="99" t="s">
        <v>112</v>
      </c>
      <c r="CP12" s="100" t="s">
        <v>113</v>
      </c>
      <c r="CQ12" s="99" t="s">
        <v>114</v>
      </c>
      <c r="CR12" s="100" t="s">
        <v>115</v>
      </c>
      <c r="CS12" s="100" t="s">
        <v>101</v>
      </c>
      <c r="CT12" s="99" t="s">
        <v>102</v>
      </c>
      <c r="CU12" s="100" t="s">
        <v>103</v>
      </c>
      <c r="CV12" s="99" t="s">
        <v>104</v>
      </c>
      <c r="CW12" s="100" t="s">
        <v>105</v>
      </c>
      <c r="CX12" s="99" t="s">
        <v>106</v>
      </c>
      <c r="CY12" s="100" t="s">
        <v>107</v>
      </c>
      <c r="CZ12" s="99" t="s">
        <v>108</v>
      </c>
      <c r="DA12" s="100" t="s">
        <v>109</v>
      </c>
      <c r="DB12" s="99" t="s">
        <v>110</v>
      </c>
      <c r="DC12" s="100" t="s">
        <v>111</v>
      </c>
      <c r="DD12" s="99" t="s">
        <v>112</v>
      </c>
      <c r="DE12" s="100" t="s">
        <v>113</v>
      </c>
      <c r="DF12" s="99" t="s">
        <v>114</v>
      </c>
      <c r="DG12" s="100" t="s">
        <v>115</v>
      </c>
      <c r="DH12" s="100" t="s">
        <v>101</v>
      </c>
      <c r="DI12" s="99" t="s">
        <v>102</v>
      </c>
      <c r="DJ12" s="100" t="s">
        <v>103</v>
      </c>
      <c r="DK12" s="99" t="s">
        <v>104</v>
      </c>
      <c r="DL12" s="100" t="s">
        <v>105</v>
      </c>
      <c r="DM12" s="99" t="s">
        <v>106</v>
      </c>
      <c r="DN12" s="100" t="s">
        <v>107</v>
      </c>
      <c r="DO12" s="99" t="s">
        <v>108</v>
      </c>
      <c r="DP12" s="100" t="s">
        <v>109</v>
      </c>
      <c r="DQ12" s="99" t="s">
        <v>110</v>
      </c>
      <c r="DR12" s="100" t="s">
        <v>111</v>
      </c>
      <c r="DS12" s="99" t="s">
        <v>112</v>
      </c>
      <c r="DT12" s="100" t="s">
        <v>113</v>
      </c>
      <c r="DU12" s="99" t="s">
        <v>114</v>
      </c>
      <c r="DV12" s="100" t="s">
        <v>115</v>
      </c>
      <c r="DW12" s="100" t="s">
        <v>101</v>
      </c>
      <c r="DX12" s="99" t="s">
        <v>102</v>
      </c>
      <c r="DY12" s="100" t="s">
        <v>103</v>
      </c>
      <c r="DZ12" s="99" t="s">
        <v>104</v>
      </c>
      <c r="EA12" s="100" t="s">
        <v>105</v>
      </c>
      <c r="EB12" s="99" t="s">
        <v>106</v>
      </c>
      <c r="EC12" s="100" t="s">
        <v>107</v>
      </c>
      <c r="ED12" s="99" t="s">
        <v>108</v>
      </c>
      <c r="EE12" s="100" t="s">
        <v>109</v>
      </c>
      <c r="EF12" s="99" t="s">
        <v>110</v>
      </c>
      <c r="EG12" s="100" t="s">
        <v>111</v>
      </c>
      <c r="EH12" s="99" t="s">
        <v>112</v>
      </c>
      <c r="EI12" s="100" t="s">
        <v>113</v>
      </c>
      <c r="EJ12" s="99" t="s">
        <v>114</v>
      </c>
      <c r="EK12" s="100" t="s">
        <v>115</v>
      </c>
      <c r="EL12" s="100" t="s">
        <v>101</v>
      </c>
      <c r="EM12" s="99" t="s">
        <v>102</v>
      </c>
      <c r="EN12" s="100" t="s">
        <v>103</v>
      </c>
      <c r="EO12" s="99" t="s">
        <v>104</v>
      </c>
      <c r="EP12" s="100" t="s">
        <v>105</v>
      </c>
      <c r="EQ12" s="99" t="s">
        <v>106</v>
      </c>
      <c r="ER12" s="100" t="s">
        <v>107</v>
      </c>
      <c r="ES12" s="99" t="s">
        <v>108</v>
      </c>
      <c r="ET12" s="100" t="s">
        <v>109</v>
      </c>
      <c r="EU12" s="99" t="s">
        <v>110</v>
      </c>
      <c r="EV12" s="100" t="s">
        <v>111</v>
      </c>
      <c r="EW12" s="99" t="s">
        <v>112</v>
      </c>
      <c r="EX12" s="100" t="s">
        <v>113</v>
      </c>
      <c r="EY12" s="99" t="s">
        <v>114</v>
      </c>
      <c r="EZ12" s="100" t="s">
        <v>115</v>
      </c>
      <c r="FA12" s="100" t="s">
        <v>101</v>
      </c>
      <c r="FB12" s="99" t="s">
        <v>102</v>
      </c>
      <c r="FC12" s="100" t="s">
        <v>103</v>
      </c>
      <c r="FD12" s="99" t="s">
        <v>104</v>
      </c>
      <c r="FE12" s="100" t="s">
        <v>105</v>
      </c>
      <c r="FF12" s="99" t="s">
        <v>106</v>
      </c>
      <c r="FG12" s="100" t="s">
        <v>107</v>
      </c>
      <c r="FH12" s="99" t="s">
        <v>108</v>
      </c>
      <c r="FI12" s="100" t="s">
        <v>109</v>
      </c>
      <c r="FJ12" s="99" t="s">
        <v>110</v>
      </c>
      <c r="FK12" s="100" t="s">
        <v>111</v>
      </c>
      <c r="FL12" s="99" t="s">
        <v>112</v>
      </c>
      <c r="FM12" s="100" t="s">
        <v>113</v>
      </c>
      <c r="FN12" s="99" t="s">
        <v>114</v>
      </c>
      <c r="FO12" s="100" t="s">
        <v>115</v>
      </c>
      <c r="FP12" s="100" t="s">
        <v>101</v>
      </c>
      <c r="FQ12" s="99" t="s">
        <v>102</v>
      </c>
      <c r="FR12" s="100" t="s">
        <v>103</v>
      </c>
      <c r="FS12" s="99" t="s">
        <v>104</v>
      </c>
      <c r="FT12" s="100" t="s">
        <v>105</v>
      </c>
      <c r="FU12" s="99" t="s">
        <v>106</v>
      </c>
      <c r="FV12" s="100" t="s">
        <v>107</v>
      </c>
      <c r="FW12" s="99" t="s">
        <v>108</v>
      </c>
      <c r="FX12" s="100" t="s">
        <v>109</v>
      </c>
      <c r="FY12" s="99" t="s">
        <v>110</v>
      </c>
      <c r="FZ12" s="100" t="s">
        <v>111</v>
      </c>
      <c r="GA12" s="99" t="s">
        <v>112</v>
      </c>
      <c r="GB12" s="100" t="s">
        <v>113</v>
      </c>
      <c r="GC12" s="99" t="s">
        <v>114</v>
      </c>
      <c r="GD12" s="100" t="s">
        <v>115</v>
      </c>
      <c r="GE12" s="100" t="s">
        <v>101</v>
      </c>
      <c r="GF12" s="99" t="s">
        <v>102</v>
      </c>
      <c r="GG12" s="100" t="s">
        <v>103</v>
      </c>
      <c r="GH12" s="99" t="s">
        <v>104</v>
      </c>
      <c r="GI12" s="100" t="s">
        <v>105</v>
      </c>
      <c r="GJ12" s="99" t="s">
        <v>106</v>
      </c>
      <c r="GK12" s="100" t="s">
        <v>107</v>
      </c>
      <c r="GL12" s="99" t="s">
        <v>108</v>
      </c>
      <c r="GM12" s="100" t="s">
        <v>109</v>
      </c>
      <c r="GN12" s="99" t="s">
        <v>110</v>
      </c>
      <c r="GO12" s="100" t="s">
        <v>111</v>
      </c>
      <c r="GP12" s="99" t="s">
        <v>112</v>
      </c>
      <c r="GQ12" s="100" t="s">
        <v>113</v>
      </c>
      <c r="GR12" s="99" t="s">
        <v>114</v>
      </c>
      <c r="GS12" s="100" t="s">
        <v>115</v>
      </c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</row>
    <row r="13" spans="1:201" s="110" customFormat="1" ht="12.75">
      <c r="A13" s="82"/>
      <c r="B13" s="82"/>
      <c r="C13" s="103" t="s">
        <v>18</v>
      </c>
      <c r="D13" s="104"/>
      <c r="E13" s="104"/>
      <c r="F13" s="105" t="s">
        <v>66</v>
      </c>
      <c r="G13" s="106">
        <f aca="true" t="shared" si="0" ref="G13:G25">H13+K13+L13+M13</f>
        <v>7.845</v>
      </c>
      <c r="H13" s="107">
        <f aca="true" t="shared" si="1" ref="H13:H25">SUM(I13:J13)</f>
        <v>0</v>
      </c>
      <c r="I13" s="107">
        <f>I16+I25</f>
        <v>0</v>
      </c>
      <c r="J13" s="107">
        <f>J16+J25</f>
        <v>0</v>
      </c>
      <c r="K13" s="107">
        <f>K16+K25</f>
        <v>7.17</v>
      </c>
      <c r="L13" s="107">
        <f>L16+L25</f>
        <v>0.675</v>
      </c>
      <c r="M13" s="107">
        <f>M16+M25</f>
        <v>0</v>
      </c>
      <c r="N13" s="107">
        <f>O13+P13</f>
        <v>81.38730000000001</v>
      </c>
      <c r="O13" s="107">
        <f aca="true" t="shared" si="2" ref="O13:O28">R13-G13</f>
        <v>76.4021</v>
      </c>
      <c r="P13" s="107">
        <f>S13</f>
        <v>4.9852</v>
      </c>
      <c r="Q13" s="107">
        <f>R13+S13</f>
        <v>89.23230000000001</v>
      </c>
      <c r="R13" s="107">
        <f>R16+R25</f>
        <v>84.2471</v>
      </c>
      <c r="S13" s="107">
        <f>S30</f>
        <v>4.9852</v>
      </c>
      <c r="T13" s="107">
        <f>T16+T25+T29</f>
        <v>135</v>
      </c>
      <c r="U13" s="108">
        <f>U16+U25+U29</f>
        <v>252.3364</v>
      </c>
      <c r="V13" s="109">
        <f aca="true" t="shared" si="3" ref="V13:V25">W13+Z13+AA13+AB13</f>
        <v>7.098</v>
      </c>
      <c r="W13" s="107">
        <f aca="true" t="shared" si="4" ref="W13:W25">SUM(X13:Y13)</f>
        <v>0</v>
      </c>
      <c r="X13" s="107">
        <f>X16+X25</f>
        <v>0</v>
      </c>
      <c r="Y13" s="107">
        <f>Y16+Y25</f>
        <v>0</v>
      </c>
      <c r="Z13" s="107">
        <f>Z16+Z25</f>
        <v>6.423</v>
      </c>
      <c r="AA13" s="107">
        <f>AA16+AA25</f>
        <v>0.675</v>
      </c>
      <c r="AB13" s="107">
        <f>AB16+AB25</f>
        <v>0</v>
      </c>
      <c r="AC13" s="107">
        <f>AD13+AE13</f>
        <v>71.75649999999999</v>
      </c>
      <c r="AD13" s="107">
        <f aca="true" t="shared" si="5" ref="AD13:AD28">AG13-V13</f>
        <v>67.61809999999998</v>
      </c>
      <c r="AE13" s="107">
        <f>AH13</f>
        <v>4.1384</v>
      </c>
      <c r="AF13" s="107">
        <f>AG13+AH13</f>
        <v>78.85449999999999</v>
      </c>
      <c r="AG13" s="107">
        <f>AG16+AG25</f>
        <v>74.71609999999998</v>
      </c>
      <c r="AH13" s="107">
        <f>AH30</f>
        <v>4.1384</v>
      </c>
      <c r="AI13" s="107">
        <f>AI16+AI25+AI29</f>
        <v>110</v>
      </c>
      <c r="AJ13" s="108">
        <f>AJ16+AJ25+AJ29</f>
        <v>205.6075</v>
      </c>
      <c r="AK13" s="109">
        <f aca="true" t="shared" si="6" ref="AK13:AK25">AL13+AO13+AP13+AQ13</f>
        <v>6.734</v>
      </c>
      <c r="AL13" s="107">
        <f aca="true" t="shared" si="7" ref="AL13:AL25">SUM(AM13:AN13)</f>
        <v>0</v>
      </c>
      <c r="AM13" s="107">
        <f>AM16+AM25</f>
        <v>0</v>
      </c>
      <c r="AN13" s="107">
        <f>AN16+AN25</f>
        <v>0</v>
      </c>
      <c r="AO13" s="107">
        <f>AO16+AO25</f>
        <v>6.284</v>
      </c>
      <c r="AP13" s="107">
        <f>AP16+AP25</f>
        <v>0.45</v>
      </c>
      <c r="AQ13" s="107">
        <f>AQ16+AQ25</f>
        <v>0</v>
      </c>
      <c r="AR13" s="107">
        <f>AS13+AT13</f>
        <v>67.5896</v>
      </c>
      <c r="AS13" s="107">
        <f aca="true" t="shared" si="8" ref="AS13:AS28">AV13-AK13</f>
        <v>63.8957</v>
      </c>
      <c r="AT13" s="107">
        <f>AW13</f>
        <v>3.6939</v>
      </c>
      <c r="AU13" s="107">
        <f>AV13+AW13</f>
        <v>74.3236</v>
      </c>
      <c r="AV13" s="107">
        <f>AV16+AV25</f>
        <v>70.6297</v>
      </c>
      <c r="AW13" s="107">
        <f>AW30</f>
        <v>3.6939</v>
      </c>
      <c r="AX13" s="107">
        <f>AX16+AX25+AX29</f>
        <v>100</v>
      </c>
      <c r="AY13" s="108">
        <f>AY16+AY25+AY29</f>
        <v>186.9159</v>
      </c>
      <c r="AZ13" s="109">
        <f aca="true" t="shared" si="9" ref="AZ13:AZ25">BA13+BD13+BE13+BF13</f>
        <v>6.266</v>
      </c>
      <c r="BA13" s="107">
        <f aca="true" t="shared" si="10" ref="BA13:BA25">SUM(BB13:BC13)</f>
        <v>0</v>
      </c>
      <c r="BB13" s="107">
        <f>BB16+BB25</f>
        <v>0</v>
      </c>
      <c r="BC13" s="107">
        <f>BC16+BC25</f>
        <v>0</v>
      </c>
      <c r="BD13" s="107">
        <f>BD16+BD25</f>
        <v>6.041</v>
      </c>
      <c r="BE13" s="107">
        <f>BE16+BE25</f>
        <v>0.225</v>
      </c>
      <c r="BF13" s="107">
        <f>BF16+BF25</f>
        <v>0</v>
      </c>
      <c r="BG13" s="107">
        <f>BH13+BI13</f>
        <v>49.348499999999994</v>
      </c>
      <c r="BH13" s="107">
        <f aca="true" t="shared" si="11" ref="BH13:BH28">BK13-AZ13</f>
        <v>45.633399999999995</v>
      </c>
      <c r="BI13" s="107">
        <f>BL13</f>
        <v>3.7151</v>
      </c>
      <c r="BJ13" s="107">
        <f>BK13+BL13</f>
        <v>55.61449999999999</v>
      </c>
      <c r="BK13" s="107">
        <f>BK16+BK25</f>
        <v>51.89939999999999</v>
      </c>
      <c r="BL13" s="107">
        <f>BL30</f>
        <v>3.7151</v>
      </c>
      <c r="BM13" s="107">
        <f>BM16+BM25+BM29</f>
        <v>65</v>
      </c>
      <c r="BN13" s="108">
        <f>BN16+BN25+BN29</f>
        <v>121.4953</v>
      </c>
      <c r="BO13" s="109">
        <f aca="true" t="shared" si="12" ref="BO13:BO25">BP13+BS13+BT13+BU13</f>
        <v>4.804</v>
      </c>
      <c r="BP13" s="107">
        <f aca="true" t="shared" si="13" ref="BP13:BP25">SUM(BQ13:BR13)</f>
        <v>0</v>
      </c>
      <c r="BQ13" s="107">
        <f>BQ16+BQ25</f>
        <v>0</v>
      </c>
      <c r="BR13" s="107">
        <f>BR16+BR25</f>
        <v>0</v>
      </c>
      <c r="BS13" s="107">
        <f>BS16+BS25</f>
        <v>4.804</v>
      </c>
      <c r="BT13" s="107">
        <f>BT16+BT25</f>
        <v>0</v>
      </c>
      <c r="BU13" s="107">
        <f>BU16+BU25</f>
        <v>0</v>
      </c>
      <c r="BV13" s="107">
        <f>BW13+BX13</f>
        <v>41.0281</v>
      </c>
      <c r="BW13" s="107">
        <f aca="true" t="shared" si="14" ref="BW13:BW28">BZ13-BO13</f>
        <v>37.6623</v>
      </c>
      <c r="BX13" s="107">
        <f>CA13</f>
        <v>3.3658</v>
      </c>
      <c r="BY13" s="107">
        <f>BZ13+CA13</f>
        <v>45.832100000000004</v>
      </c>
      <c r="BZ13" s="107">
        <f>BZ16+BZ25</f>
        <v>42.466300000000004</v>
      </c>
      <c r="CA13" s="107">
        <f>CA30</f>
        <v>3.3658</v>
      </c>
      <c r="CB13" s="107">
        <f>CB16+CB25+CB29</f>
        <v>35</v>
      </c>
      <c r="CC13" s="108">
        <f>CC16+CC25+CC29</f>
        <v>0</v>
      </c>
      <c r="CD13" s="109">
        <f aca="true" t="shared" si="15" ref="CD13:CD25">CE13+CH13+CI13+CJ13</f>
        <v>3.725</v>
      </c>
      <c r="CE13" s="107">
        <f aca="true" t="shared" si="16" ref="CE13:CE25">SUM(CF13:CG13)</f>
        <v>0</v>
      </c>
      <c r="CF13" s="107">
        <f>CF16+CF25</f>
        <v>0</v>
      </c>
      <c r="CG13" s="107">
        <f>CG16+CG25</f>
        <v>0</v>
      </c>
      <c r="CH13" s="107">
        <f>CH16+CH25</f>
        <v>3.725</v>
      </c>
      <c r="CI13" s="107">
        <f>CI16+CI25</f>
        <v>0</v>
      </c>
      <c r="CJ13" s="107">
        <f>CJ16+CJ25</f>
        <v>0</v>
      </c>
      <c r="CK13" s="107">
        <f>CL13+CM13</f>
        <v>32.891299999999994</v>
      </c>
      <c r="CL13" s="107">
        <f aca="true" t="shared" si="17" ref="CL13:CL28">CO13-CD13</f>
        <v>29.684199999999997</v>
      </c>
      <c r="CM13" s="107">
        <f>CP13</f>
        <v>3.2071</v>
      </c>
      <c r="CN13" s="107">
        <f>CO13+CP13</f>
        <v>36.616299999999995</v>
      </c>
      <c r="CO13" s="107">
        <f>CO16+CO25</f>
        <v>33.4092</v>
      </c>
      <c r="CP13" s="107">
        <f>CP30</f>
        <v>3.2071</v>
      </c>
      <c r="CQ13" s="107">
        <f>CQ16+CQ25+CQ29</f>
        <v>20</v>
      </c>
      <c r="CR13" s="108">
        <f>CR16+CR25+CR29</f>
        <v>0</v>
      </c>
      <c r="CS13" s="109">
        <f aca="true" t="shared" si="18" ref="CS13:CS25">CT13+CW13+CX13+CY13</f>
        <v>1.914</v>
      </c>
      <c r="CT13" s="107">
        <f aca="true" t="shared" si="19" ref="CT13:CT25">SUM(CU13:CV13)</f>
        <v>0</v>
      </c>
      <c r="CU13" s="107">
        <f>CU16+CU25</f>
        <v>0</v>
      </c>
      <c r="CV13" s="107">
        <f>CV16+CV25</f>
        <v>0</v>
      </c>
      <c r="CW13" s="107">
        <f>CW16+CW25</f>
        <v>1.914</v>
      </c>
      <c r="CX13" s="107">
        <f>CX16+CX25</f>
        <v>0</v>
      </c>
      <c r="CY13" s="107">
        <f>CY16+CY25</f>
        <v>0</v>
      </c>
      <c r="CZ13" s="107">
        <f>DA13+DB13</f>
        <v>33.228199999999994</v>
      </c>
      <c r="DA13" s="107">
        <f aca="true" t="shared" si="20" ref="DA13:DA28">DD13-CS13</f>
        <v>29.936599999999995</v>
      </c>
      <c r="DB13" s="107">
        <f>DE13</f>
        <v>3.2916</v>
      </c>
      <c r="DC13" s="107">
        <f>DD13+DE13</f>
        <v>35.142199999999995</v>
      </c>
      <c r="DD13" s="107">
        <f>DD16+DD25</f>
        <v>31.850599999999996</v>
      </c>
      <c r="DE13" s="107">
        <f>DE30</f>
        <v>3.2916</v>
      </c>
      <c r="DF13" s="107">
        <f>DF16+DF25+DF29</f>
        <v>7</v>
      </c>
      <c r="DG13" s="108">
        <f>DG16+DG25+DG29</f>
        <v>0</v>
      </c>
      <c r="DH13" s="109">
        <f aca="true" t="shared" si="21" ref="DH13:DH25">DI13+DL13+DM13+DN13</f>
        <v>3.953</v>
      </c>
      <c r="DI13" s="107">
        <f aca="true" t="shared" si="22" ref="DI13:DI25">SUM(DJ13:DK13)</f>
        <v>0</v>
      </c>
      <c r="DJ13" s="107">
        <f>DJ16+DJ25</f>
        <v>0</v>
      </c>
      <c r="DK13" s="107">
        <f>DK16+DK25</f>
        <v>0</v>
      </c>
      <c r="DL13" s="107">
        <f>DL16+DL25</f>
        <v>3.953</v>
      </c>
      <c r="DM13" s="107">
        <f>DM16+DM25</f>
        <v>0</v>
      </c>
      <c r="DN13" s="107">
        <f>DN16+DN25</f>
        <v>0</v>
      </c>
      <c r="DO13" s="107">
        <f>DP13+DQ13</f>
        <v>32.1869</v>
      </c>
      <c r="DP13" s="107">
        <f aca="true" t="shared" si="23" ref="DP13:DP28">DS13-DH13</f>
        <v>29.5832</v>
      </c>
      <c r="DQ13" s="107">
        <f>DT13</f>
        <v>2.6037</v>
      </c>
      <c r="DR13" s="107">
        <f>DS13+DT13</f>
        <v>36.1399</v>
      </c>
      <c r="DS13" s="107">
        <f>DS16+DS25</f>
        <v>33.5362</v>
      </c>
      <c r="DT13" s="107">
        <f>DT30</f>
        <v>2.6037</v>
      </c>
      <c r="DU13" s="107">
        <f>DU16+DU25+DU29</f>
        <v>18</v>
      </c>
      <c r="DV13" s="108">
        <f>DV16+DV25+DV29</f>
        <v>33.6449</v>
      </c>
      <c r="DW13" s="109">
        <f aca="true" t="shared" si="24" ref="DW13:DW25">DX13+EA13+EB13+EC13</f>
        <v>4.19</v>
      </c>
      <c r="DX13" s="107">
        <f aca="true" t="shared" si="25" ref="DX13:DX25">SUM(DY13:DZ13)</f>
        <v>0</v>
      </c>
      <c r="DY13" s="107">
        <f>DY16+DY25</f>
        <v>0</v>
      </c>
      <c r="DZ13" s="107">
        <f>DZ16+DZ25</f>
        <v>0</v>
      </c>
      <c r="EA13" s="107">
        <f>EA16+EA25</f>
        <v>4.19</v>
      </c>
      <c r="EB13" s="107">
        <f>EB16+EB25</f>
        <v>0</v>
      </c>
      <c r="EC13" s="107">
        <f>EC16+EC25</f>
        <v>0</v>
      </c>
      <c r="ED13" s="107">
        <f>EE13+EF13</f>
        <v>39.7211</v>
      </c>
      <c r="EE13" s="107">
        <f aca="true" t="shared" si="26" ref="EE13:EE28">EH13-DW13</f>
        <v>36.8528</v>
      </c>
      <c r="EF13" s="107">
        <f>EI13</f>
        <v>2.8683</v>
      </c>
      <c r="EG13" s="107">
        <f>EH13+EI13</f>
        <v>43.9111</v>
      </c>
      <c r="EH13" s="107">
        <f>EH16+EH25</f>
        <v>41.0428</v>
      </c>
      <c r="EI13" s="107">
        <f>EI30</f>
        <v>2.8683</v>
      </c>
      <c r="EJ13" s="107">
        <f>EJ16+EJ25+EJ29</f>
        <v>30</v>
      </c>
      <c r="EK13" s="108">
        <f>EK16+EK25+EK29</f>
        <v>0</v>
      </c>
      <c r="EL13" s="109">
        <f aca="true" t="shared" si="27" ref="EL13:EL25">EM13+EP13+EQ13+ER13</f>
        <v>6.3035</v>
      </c>
      <c r="EM13" s="107">
        <f aca="true" t="shared" si="28" ref="EM13:EM25">SUM(EN13:EO13)</f>
        <v>0</v>
      </c>
      <c r="EN13" s="107">
        <f>EN16+EN25</f>
        <v>0</v>
      </c>
      <c r="EO13" s="107">
        <f>EO16+EO25</f>
        <v>0</v>
      </c>
      <c r="EP13" s="107">
        <f>EP16+EP25</f>
        <v>6.0785</v>
      </c>
      <c r="EQ13" s="107">
        <f>EQ16+EQ25</f>
        <v>0.225</v>
      </c>
      <c r="ER13" s="107">
        <f>ER16+ER25</f>
        <v>0</v>
      </c>
      <c r="ES13" s="107">
        <f>ET13+EU13</f>
        <v>50.933400000000006</v>
      </c>
      <c r="ET13" s="107">
        <f aca="true" t="shared" si="29" ref="ET13:ET28">EW13-EL13</f>
        <v>47.652300000000004</v>
      </c>
      <c r="EU13" s="107">
        <f>EX13</f>
        <v>3.2811</v>
      </c>
      <c r="EV13" s="107">
        <f>EW13+EX13</f>
        <v>57.236900000000006</v>
      </c>
      <c r="EW13" s="107">
        <f>EW16+EW25</f>
        <v>53.9558</v>
      </c>
      <c r="EX13" s="107">
        <f>EX30</f>
        <v>3.2811</v>
      </c>
      <c r="EY13" s="107">
        <f>EY16+EY25+EY29</f>
        <v>65</v>
      </c>
      <c r="EZ13" s="108">
        <f>EZ16+EZ25+EZ29</f>
        <v>0</v>
      </c>
      <c r="FA13" s="109">
        <f aca="true" t="shared" si="30" ref="FA13:FA25">FB13+FE13+FF13+FG13</f>
        <v>6.96</v>
      </c>
      <c r="FB13" s="107">
        <f aca="true" t="shared" si="31" ref="FB13:FB25">SUM(FC13:FD13)</f>
        <v>0</v>
      </c>
      <c r="FC13" s="107">
        <f>FC16+FC25</f>
        <v>0</v>
      </c>
      <c r="FD13" s="107">
        <f>FD16+FD25</f>
        <v>0</v>
      </c>
      <c r="FE13" s="107">
        <f>FE16+FE25</f>
        <v>6.51</v>
      </c>
      <c r="FF13" s="107">
        <f>FF16+FF25</f>
        <v>0.45</v>
      </c>
      <c r="FG13" s="107">
        <f>FG16+FG25</f>
        <v>0</v>
      </c>
      <c r="FH13" s="107">
        <f>FI13+FJ13</f>
        <v>59.686400000000006</v>
      </c>
      <c r="FI13" s="107">
        <f aca="true" t="shared" si="32" ref="FI13:FI28">FL13-FA13</f>
        <v>55.717400000000005</v>
      </c>
      <c r="FJ13" s="107">
        <f>FM13</f>
        <v>3.969</v>
      </c>
      <c r="FK13" s="107">
        <f>FL13+FM13</f>
        <v>66.6464</v>
      </c>
      <c r="FL13" s="107">
        <f>FL16+FL25</f>
        <v>62.677400000000006</v>
      </c>
      <c r="FM13" s="107">
        <f>FM30</f>
        <v>3.969</v>
      </c>
      <c r="FN13" s="107">
        <f>FN16+FN25+FN29</f>
        <v>90</v>
      </c>
      <c r="FO13" s="108">
        <f>FO16+FO25+FO29</f>
        <v>0</v>
      </c>
      <c r="FP13" s="109">
        <f aca="true" t="shared" si="33" ref="FP13:FP25">FQ13+FT13+FU13+FV13</f>
        <v>7.934</v>
      </c>
      <c r="FQ13" s="107">
        <f aca="true" t="shared" si="34" ref="FQ13:FQ25">SUM(FR13:FS13)</f>
        <v>0</v>
      </c>
      <c r="FR13" s="107">
        <f>FR16+FR25</f>
        <v>0</v>
      </c>
      <c r="FS13" s="107">
        <f>FS16+FS25</f>
        <v>0</v>
      </c>
      <c r="FT13" s="107">
        <f>FT16+FT25</f>
        <v>7.259</v>
      </c>
      <c r="FU13" s="107">
        <f>FU16+FU25</f>
        <v>0.675</v>
      </c>
      <c r="FV13" s="107">
        <f>FV16+FV25</f>
        <v>0</v>
      </c>
      <c r="FW13" s="107">
        <f>FX13+FY13</f>
        <v>75.83740000000002</v>
      </c>
      <c r="FX13" s="107">
        <f aca="true" t="shared" si="35" ref="FX13:FX28">GA13-FP13</f>
        <v>71.65670000000001</v>
      </c>
      <c r="FY13" s="107">
        <f>GB13</f>
        <v>4.1807</v>
      </c>
      <c r="FZ13" s="107">
        <f>GA13+GB13</f>
        <v>83.77140000000001</v>
      </c>
      <c r="GA13" s="107">
        <f>GA16+GA25</f>
        <v>79.59070000000001</v>
      </c>
      <c r="GB13" s="107">
        <f>GB30</f>
        <v>4.1807</v>
      </c>
      <c r="GC13" s="107">
        <f>GC16+GC25+GC29</f>
        <v>125</v>
      </c>
      <c r="GD13" s="108">
        <f>GD16+GD25+GD29</f>
        <v>0</v>
      </c>
      <c r="GE13" s="109">
        <f aca="true" t="shared" si="36" ref="GE13:GE25">GF13+GI13+GJ13+GK13</f>
        <v>67.7265</v>
      </c>
      <c r="GF13" s="107">
        <f aca="true" t="shared" si="37" ref="GF13:GF25">SUM(GG13:GH13)</f>
        <v>0</v>
      </c>
      <c r="GG13" s="107">
        <f>GG16+GG25</f>
        <v>0</v>
      </c>
      <c r="GH13" s="107">
        <f>GH16+GH25</f>
        <v>0</v>
      </c>
      <c r="GI13" s="107">
        <f>GI16+GI25</f>
        <v>64.3515</v>
      </c>
      <c r="GJ13" s="107">
        <f>GJ16+GJ25</f>
        <v>3.375</v>
      </c>
      <c r="GK13" s="107">
        <f>GK16+GK25</f>
        <v>0</v>
      </c>
      <c r="GL13" s="107">
        <f>GM13+GN13</f>
        <v>635.5946999999999</v>
      </c>
      <c r="GM13" s="107">
        <f aca="true" t="shared" si="38" ref="GM13:GM28">GP13-GE13</f>
        <v>592.2947999999999</v>
      </c>
      <c r="GN13" s="107">
        <f>GQ13</f>
        <v>43.2999</v>
      </c>
      <c r="GO13" s="107">
        <f>GP13+GQ13</f>
        <v>703.3211999999999</v>
      </c>
      <c r="GP13" s="107">
        <f>GP16+GP25</f>
        <v>660.0212999999999</v>
      </c>
      <c r="GQ13" s="107">
        <f>GQ30</f>
        <v>43.2999</v>
      </c>
      <c r="GR13" s="107">
        <f>GR16+GR25+GR29</f>
        <v>800</v>
      </c>
      <c r="GS13" s="108">
        <f>GS16+GS25+GS29</f>
        <v>800</v>
      </c>
    </row>
    <row r="14" spans="1:201" s="118" customFormat="1" ht="12.75">
      <c r="A14" s="82"/>
      <c r="B14" s="82"/>
      <c r="C14" s="111" t="s">
        <v>67</v>
      </c>
      <c r="D14" s="112"/>
      <c r="E14" s="112"/>
      <c r="F14" s="113" t="s">
        <v>68</v>
      </c>
      <c r="G14" s="114">
        <f t="shared" si="0"/>
        <v>0.675</v>
      </c>
      <c r="H14" s="115">
        <f t="shared" si="1"/>
        <v>0</v>
      </c>
      <c r="I14" s="115">
        <f>SUMIF($F17:$F22,"="&amp;$F14,I17:I22)</f>
        <v>0</v>
      </c>
      <c r="J14" s="115">
        <f>SUMIF($F17:$F22,"="&amp;$F14,J17:J22)</f>
        <v>0</v>
      </c>
      <c r="K14" s="115">
        <f>SUMIF($F17:$F22,"="&amp;$F14,K17:K22)</f>
        <v>0</v>
      </c>
      <c r="L14" s="115">
        <f>SUMIF($F17:$F22,"="&amp;$F14,L17:L22)</f>
        <v>0.675</v>
      </c>
      <c r="M14" s="115">
        <f>SUMIF($F17:$F22,"="&amp;$F14,M17:M22)</f>
        <v>0</v>
      </c>
      <c r="N14" s="115">
        <f>O14+P14</f>
        <v>-0.6353000000000001</v>
      </c>
      <c r="O14" s="115">
        <f t="shared" si="2"/>
        <v>-0.6353000000000001</v>
      </c>
      <c r="P14" s="115">
        <f>S14</f>
        <v>0</v>
      </c>
      <c r="Q14" s="115">
        <f>R14+S14</f>
        <v>0.0397</v>
      </c>
      <c r="R14" s="115">
        <f>SUMIF($F17:$F22,"="&amp;$F14,R17:R22)</f>
        <v>0.0397</v>
      </c>
      <c r="S14" s="115">
        <f>SUMIF($F17:$F22,"="&amp;$F14,S17:S22)</f>
        <v>0</v>
      </c>
      <c r="T14" s="115">
        <f>SUMIF($F17:$F22,"="&amp;$F14,T17:T22)</f>
        <v>0</v>
      </c>
      <c r="U14" s="116">
        <f>SUMIF($F17:$F22,"="&amp;$F14,U17:U22)</f>
        <v>0</v>
      </c>
      <c r="V14" s="117">
        <f t="shared" si="3"/>
        <v>0.675</v>
      </c>
      <c r="W14" s="115">
        <f t="shared" si="4"/>
        <v>0</v>
      </c>
      <c r="X14" s="115">
        <f>SUMIF($F17:$F22,"="&amp;$F14,X17:X22)</f>
        <v>0</v>
      </c>
      <c r="Y14" s="115">
        <f>SUMIF($F17:$F22,"="&amp;$F14,Y17:Y22)</f>
        <v>0</v>
      </c>
      <c r="Z14" s="115">
        <f>SUMIF($F17:$F22,"="&amp;$F14,Z17:Z22)</f>
        <v>0</v>
      </c>
      <c r="AA14" s="115">
        <f>SUMIF($F17:$F22,"="&amp;$F14,AA17:AA22)</f>
        <v>0.675</v>
      </c>
      <c r="AB14" s="115">
        <f>SUMIF($F17:$F22,"="&amp;$F14,AB17:AB22)</f>
        <v>0</v>
      </c>
      <c r="AC14" s="115">
        <f>AD14+AE14</f>
        <v>-0.6353000000000001</v>
      </c>
      <c r="AD14" s="115">
        <f t="shared" si="5"/>
        <v>-0.6353000000000001</v>
      </c>
      <c r="AE14" s="115">
        <f>AH14</f>
        <v>0</v>
      </c>
      <c r="AF14" s="115">
        <f>AG14+AH14</f>
        <v>0.0397</v>
      </c>
      <c r="AG14" s="115">
        <f>SUMIF($F17:$F22,"="&amp;$F14,AG17:AG22)</f>
        <v>0.0397</v>
      </c>
      <c r="AH14" s="115">
        <f>SUMIF($F17:$F22,"="&amp;$F14,AH17:AH22)</f>
        <v>0</v>
      </c>
      <c r="AI14" s="115">
        <f>SUMIF($F17:$F22,"="&amp;$F14,AI17:AI22)</f>
        <v>0</v>
      </c>
      <c r="AJ14" s="116">
        <f>SUMIF($F17:$F22,"="&amp;$F14,AJ17:AJ22)</f>
        <v>0</v>
      </c>
      <c r="AK14" s="117">
        <f t="shared" si="6"/>
        <v>0.45</v>
      </c>
      <c r="AL14" s="115">
        <f t="shared" si="7"/>
        <v>0</v>
      </c>
      <c r="AM14" s="115">
        <f>SUMIF($F17:$F22,"="&amp;$F14,AM17:AM22)</f>
        <v>0</v>
      </c>
      <c r="AN14" s="115">
        <f>SUMIF($F17:$F22,"="&amp;$F14,AN17:AN22)</f>
        <v>0</v>
      </c>
      <c r="AO14" s="115">
        <f>SUMIF($F17:$F22,"="&amp;$F14,AO17:AO22)</f>
        <v>0</v>
      </c>
      <c r="AP14" s="115">
        <f>SUMIF($F17:$F22,"="&amp;$F14,AP17:AP22)</f>
        <v>0.45</v>
      </c>
      <c r="AQ14" s="115">
        <f>SUMIF($F17:$F22,"="&amp;$F14,AQ17:AQ22)</f>
        <v>0</v>
      </c>
      <c r="AR14" s="115">
        <f>AS14+AT14</f>
        <v>-0.42000000000000004</v>
      </c>
      <c r="AS14" s="115">
        <f t="shared" si="8"/>
        <v>-0.42000000000000004</v>
      </c>
      <c r="AT14" s="115">
        <f>AW14</f>
        <v>0</v>
      </c>
      <c r="AU14" s="115">
        <f>AV14+AW14</f>
        <v>0.03</v>
      </c>
      <c r="AV14" s="115">
        <f>SUMIF($F17:$F22,"="&amp;$F14,AV17:AV22)</f>
        <v>0.03</v>
      </c>
      <c r="AW14" s="115">
        <f>SUMIF($F17:$F22,"="&amp;$F14,AW17:AW22)</f>
        <v>0</v>
      </c>
      <c r="AX14" s="115">
        <f>SUMIF($F17:$F22,"="&amp;$F14,AX17:AX22)</f>
        <v>0</v>
      </c>
      <c r="AY14" s="116">
        <f>SUMIF($F17:$F22,"="&amp;$F14,AY17:AY22)</f>
        <v>0</v>
      </c>
      <c r="AZ14" s="117">
        <f t="shared" si="9"/>
        <v>0.225</v>
      </c>
      <c r="BA14" s="115">
        <f t="shared" si="10"/>
        <v>0</v>
      </c>
      <c r="BB14" s="115">
        <f>SUMIF($F17:$F22,"="&amp;$F14,BB17:BB22)</f>
        <v>0</v>
      </c>
      <c r="BC14" s="115">
        <f>SUMIF($F17:$F22,"="&amp;$F14,BC17:BC22)</f>
        <v>0</v>
      </c>
      <c r="BD14" s="115">
        <f>SUMIF($F17:$F22,"="&amp;$F14,BD17:BD22)</f>
        <v>0</v>
      </c>
      <c r="BE14" s="115">
        <f>SUMIF($F17:$F22,"="&amp;$F14,BE17:BE22)</f>
        <v>0.225</v>
      </c>
      <c r="BF14" s="115">
        <f>SUMIF($F17:$F22,"="&amp;$F14,BF17:BF22)</f>
        <v>0</v>
      </c>
      <c r="BG14" s="115">
        <f>BH14+BI14</f>
        <v>-0.2054</v>
      </c>
      <c r="BH14" s="115">
        <f t="shared" si="11"/>
        <v>-0.2054</v>
      </c>
      <c r="BI14" s="115">
        <f>BL14</f>
        <v>0</v>
      </c>
      <c r="BJ14" s="115">
        <f>BK14+BL14</f>
        <v>0.0196</v>
      </c>
      <c r="BK14" s="115">
        <f>SUMIF($F17:$F22,"="&amp;$F14,BK17:BK22)</f>
        <v>0.0196</v>
      </c>
      <c r="BL14" s="115">
        <f>SUMIF($F17:$F22,"="&amp;$F14,BL17:BL22)</f>
        <v>0</v>
      </c>
      <c r="BM14" s="115">
        <f>SUMIF($F17:$F22,"="&amp;$F14,BM17:BM22)</f>
        <v>0</v>
      </c>
      <c r="BN14" s="116">
        <f>SUMIF($F17:$F22,"="&amp;$F14,BN17:BN22)</f>
        <v>0</v>
      </c>
      <c r="BO14" s="117">
        <f t="shared" si="12"/>
        <v>0</v>
      </c>
      <c r="BP14" s="115">
        <f t="shared" si="13"/>
        <v>0</v>
      </c>
      <c r="BQ14" s="115">
        <f>SUMIF($F17:$F22,"="&amp;$F14,BQ17:BQ22)</f>
        <v>0</v>
      </c>
      <c r="BR14" s="115">
        <f>SUMIF($F17:$F22,"="&amp;$F14,BR17:BR22)</f>
        <v>0</v>
      </c>
      <c r="BS14" s="115">
        <f>SUMIF($F17:$F22,"="&amp;$F14,BS17:BS22)</f>
        <v>0</v>
      </c>
      <c r="BT14" s="115">
        <f>SUMIF($F17:$F22,"="&amp;$F14,BT17:BT22)</f>
        <v>0</v>
      </c>
      <c r="BU14" s="115">
        <f>SUMIF($F17:$F22,"="&amp;$F14,BU17:BU22)</f>
        <v>0</v>
      </c>
      <c r="BV14" s="115">
        <f>BW14+BX14</f>
        <v>0</v>
      </c>
      <c r="BW14" s="115">
        <f t="shared" si="14"/>
        <v>0</v>
      </c>
      <c r="BX14" s="115">
        <f>CA14</f>
        <v>0</v>
      </c>
      <c r="BY14" s="115">
        <f>BZ14+CA14</f>
        <v>0</v>
      </c>
      <c r="BZ14" s="115">
        <f>SUMIF($F17:$F22,"="&amp;$F14,BZ17:BZ22)</f>
        <v>0</v>
      </c>
      <c r="CA14" s="115">
        <f>SUMIF($F17:$F22,"="&amp;$F14,CA17:CA22)</f>
        <v>0</v>
      </c>
      <c r="CB14" s="115">
        <f>SUMIF($F17:$F22,"="&amp;$F14,CB17:CB22)</f>
        <v>0</v>
      </c>
      <c r="CC14" s="116">
        <f>SUMIF($F17:$F22,"="&amp;$F14,CC17:CC22)</f>
        <v>0</v>
      </c>
      <c r="CD14" s="117">
        <f t="shared" si="15"/>
        <v>0</v>
      </c>
      <c r="CE14" s="115">
        <f t="shared" si="16"/>
        <v>0</v>
      </c>
      <c r="CF14" s="115">
        <f>SUMIF($F17:$F22,"="&amp;$F14,CF17:CF22)</f>
        <v>0</v>
      </c>
      <c r="CG14" s="115">
        <f>SUMIF($F17:$F22,"="&amp;$F14,CG17:CG22)</f>
        <v>0</v>
      </c>
      <c r="CH14" s="115">
        <f>SUMIF($F17:$F22,"="&amp;$F14,CH17:CH22)</f>
        <v>0</v>
      </c>
      <c r="CI14" s="115">
        <f>SUMIF($F17:$F22,"="&amp;$F14,CI17:CI22)</f>
        <v>0</v>
      </c>
      <c r="CJ14" s="115">
        <f>SUMIF($F17:$F22,"="&amp;$F14,CJ17:CJ22)</f>
        <v>0</v>
      </c>
      <c r="CK14" s="115">
        <f>CL14+CM14</f>
        <v>0</v>
      </c>
      <c r="CL14" s="115">
        <f t="shared" si="17"/>
        <v>0</v>
      </c>
      <c r="CM14" s="115">
        <f>CP14</f>
        <v>0</v>
      </c>
      <c r="CN14" s="115">
        <f>CO14+CP14</f>
        <v>0</v>
      </c>
      <c r="CO14" s="115">
        <f>SUMIF($F17:$F22,"="&amp;$F14,CO17:CO22)</f>
        <v>0</v>
      </c>
      <c r="CP14" s="115">
        <f>SUMIF($F17:$F22,"="&amp;$F14,CP17:CP22)</f>
        <v>0</v>
      </c>
      <c r="CQ14" s="115">
        <f>SUMIF($F17:$F22,"="&amp;$F14,CQ17:CQ22)</f>
        <v>0</v>
      </c>
      <c r="CR14" s="116">
        <f>SUMIF($F17:$F22,"="&amp;$F14,CR17:CR22)</f>
        <v>0</v>
      </c>
      <c r="CS14" s="117">
        <f t="shared" si="18"/>
        <v>0</v>
      </c>
      <c r="CT14" s="115">
        <f t="shared" si="19"/>
        <v>0</v>
      </c>
      <c r="CU14" s="115">
        <f>SUMIF($F17:$F22,"="&amp;$F14,CU17:CU22)</f>
        <v>0</v>
      </c>
      <c r="CV14" s="115">
        <f>SUMIF($F17:$F22,"="&amp;$F14,CV17:CV22)</f>
        <v>0</v>
      </c>
      <c r="CW14" s="115">
        <f>SUMIF($F17:$F22,"="&amp;$F14,CW17:CW22)</f>
        <v>0</v>
      </c>
      <c r="CX14" s="115">
        <f>SUMIF($F17:$F22,"="&amp;$F14,CX17:CX22)</f>
        <v>0</v>
      </c>
      <c r="CY14" s="115">
        <f>SUMIF($F17:$F22,"="&amp;$F14,CY17:CY22)</f>
        <v>0</v>
      </c>
      <c r="CZ14" s="115">
        <f>DA14+DB14</f>
        <v>0</v>
      </c>
      <c r="DA14" s="115">
        <f t="shared" si="20"/>
        <v>0</v>
      </c>
      <c r="DB14" s="115">
        <f>DE14</f>
        <v>0</v>
      </c>
      <c r="DC14" s="115">
        <f>DD14+DE14</f>
        <v>0</v>
      </c>
      <c r="DD14" s="115">
        <f>SUMIF($F17:$F22,"="&amp;$F14,DD17:DD22)</f>
        <v>0</v>
      </c>
      <c r="DE14" s="115">
        <f>SUMIF($F17:$F22,"="&amp;$F14,DE17:DE22)</f>
        <v>0</v>
      </c>
      <c r="DF14" s="115">
        <f>SUMIF($F17:$F22,"="&amp;$F14,DF17:DF22)</f>
        <v>0</v>
      </c>
      <c r="DG14" s="116">
        <f>SUMIF($F17:$F22,"="&amp;$F14,DG17:DG22)</f>
        <v>0</v>
      </c>
      <c r="DH14" s="117">
        <f t="shared" si="21"/>
        <v>0</v>
      </c>
      <c r="DI14" s="115">
        <f t="shared" si="22"/>
        <v>0</v>
      </c>
      <c r="DJ14" s="115">
        <f>SUMIF($F17:$F22,"="&amp;$F14,DJ17:DJ22)</f>
        <v>0</v>
      </c>
      <c r="DK14" s="115">
        <f>SUMIF($F17:$F22,"="&amp;$F14,DK17:DK22)</f>
        <v>0</v>
      </c>
      <c r="DL14" s="115">
        <f>SUMIF($F17:$F22,"="&amp;$F14,DL17:DL22)</f>
        <v>0</v>
      </c>
      <c r="DM14" s="115">
        <f>SUMIF($F17:$F22,"="&amp;$F14,DM17:DM22)</f>
        <v>0</v>
      </c>
      <c r="DN14" s="115">
        <f>SUMIF($F17:$F22,"="&amp;$F14,DN17:DN22)</f>
        <v>0</v>
      </c>
      <c r="DO14" s="115">
        <f>DP14+DQ14</f>
        <v>0</v>
      </c>
      <c r="DP14" s="115">
        <f t="shared" si="23"/>
        <v>0</v>
      </c>
      <c r="DQ14" s="115">
        <f>DT14</f>
        <v>0</v>
      </c>
      <c r="DR14" s="115">
        <f>DS14+DT14</f>
        <v>0</v>
      </c>
      <c r="DS14" s="115">
        <f>SUMIF($F17:$F22,"="&amp;$F14,DS17:DS22)</f>
        <v>0</v>
      </c>
      <c r="DT14" s="115">
        <f>SUMIF($F17:$F22,"="&amp;$F14,DT17:DT22)</f>
        <v>0</v>
      </c>
      <c r="DU14" s="115">
        <f>SUMIF($F17:$F22,"="&amp;$F14,DU17:DU22)</f>
        <v>0</v>
      </c>
      <c r="DV14" s="116">
        <f>SUMIF($F17:$F22,"="&amp;$F14,DV17:DV22)</f>
        <v>0</v>
      </c>
      <c r="DW14" s="117">
        <f t="shared" si="24"/>
        <v>0</v>
      </c>
      <c r="DX14" s="115">
        <f t="shared" si="25"/>
        <v>0</v>
      </c>
      <c r="DY14" s="115">
        <f>SUMIF($F17:$F22,"="&amp;$F14,DY17:DY22)</f>
        <v>0</v>
      </c>
      <c r="DZ14" s="115">
        <f>SUMIF($F17:$F22,"="&amp;$F14,DZ17:DZ22)</f>
        <v>0</v>
      </c>
      <c r="EA14" s="115">
        <f>SUMIF($F17:$F22,"="&amp;$F14,EA17:EA22)</f>
        <v>0</v>
      </c>
      <c r="EB14" s="115">
        <f>SUMIF($F17:$F22,"="&amp;$F14,EB17:EB22)</f>
        <v>0</v>
      </c>
      <c r="EC14" s="115">
        <f>SUMIF($F17:$F22,"="&amp;$F14,EC17:EC22)</f>
        <v>0</v>
      </c>
      <c r="ED14" s="115">
        <f>EE14+EF14</f>
        <v>0</v>
      </c>
      <c r="EE14" s="115">
        <f t="shared" si="26"/>
        <v>0</v>
      </c>
      <c r="EF14" s="115">
        <f>EI14</f>
        <v>0</v>
      </c>
      <c r="EG14" s="115">
        <f>EH14+EI14</f>
        <v>0</v>
      </c>
      <c r="EH14" s="115">
        <f>SUMIF($F17:$F22,"="&amp;$F14,EH17:EH22)</f>
        <v>0</v>
      </c>
      <c r="EI14" s="115">
        <f>SUMIF($F17:$F22,"="&amp;$F14,EI17:EI22)</f>
        <v>0</v>
      </c>
      <c r="EJ14" s="115">
        <f>SUMIF($F17:$F22,"="&amp;$F14,EJ17:EJ22)</f>
        <v>0</v>
      </c>
      <c r="EK14" s="116">
        <f>SUMIF($F17:$F22,"="&amp;$F14,EK17:EK22)</f>
        <v>0</v>
      </c>
      <c r="EL14" s="117">
        <f t="shared" si="27"/>
        <v>0.225</v>
      </c>
      <c r="EM14" s="115">
        <f t="shared" si="28"/>
        <v>0</v>
      </c>
      <c r="EN14" s="115">
        <f>SUMIF($F17:$F22,"="&amp;$F14,EN17:EN22)</f>
        <v>0</v>
      </c>
      <c r="EO14" s="115">
        <f>SUMIF($F17:$F22,"="&amp;$F14,EO17:EO22)</f>
        <v>0</v>
      </c>
      <c r="EP14" s="115">
        <f>SUMIF($F17:$F22,"="&amp;$F14,EP17:EP22)</f>
        <v>0</v>
      </c>
      <c r="EQ14" s="115">
        <f>SUMIF($F17:$F22,"="&amp;$F14,EQ17:EQ22)</f>
        <v>0.225</v>
      </c>
      <c r="ER14" s="115">
        <f>SUMIF($F17:$F22,"="&amp;$F14,ER17:ER22)</f>
        <v>0</v>
      </c>
      <c r="ES14" s="115">
        <f>ET14+EU14</f>
        <v>-0.2054</v>
      </c>
      <c r="ET14" s="115">
        <f t="shared" si="29"/>
        <v>-0.2054</v>
      </c>
      <c r="EU14" s="115">
        <f>EX14</f>
        <v>0</v>
      </c>
      <c r="EV14" s="115">
        <f>EW14+EX14</f>
        <v>0.0196</v>
      </c>
      <c r="EW14" s="115">
        <f>SUMIF($F17:$F22,"="&amp;$F14,EW17:EW22)</f>
        <v>0.0196</v>
      </c>
      <c r="EX14" s="115">
        <f>SUMIF($F17:$F22,"="&amp;$F14,EX17:EX22)</f>
        <v>0</v>
      </c>
      <c r="EY14" s="115">
        <f>SUMIF($F17:$F22,"="&amp;$F14,EY17:EY22)</f>
        <v>0</v>
      </c>
      <c r="EZ14" s="116">
        <f>SUMIF($F17:$F22,"="&amp;$F14,EZ17:EZ22)</f>
        <v>0</v>
      </c>
      <c r="FA14" s="117">
        <f t="shared" si="30"/>
        <v>0.45</v>
      </c>
      <c r="FB14" s="115">
        <f t="shared" si="31"/>
        <v>0</v>
      </c>
      <c r="FC14" s="115">
        <f>SUMIF($F17:$F22,"="&amp;$F14,FC17:FC22)</f>
        <v>0</v>
      </c>
      <c r="FD14" s="115">
        <f>SUMIF($F17:$F22,"="&amp;$F14,FD17:FD22)</f>
        <v>0</v>
      </c>
      <c r="FE14" s="115">
        <f>SUMIF($F17:$F22,"="&amp;$F14,FE17:FE22)</f>
        <v>0</v>
      </c>
      <c r="FF14" s="115">
        <f>SUMIF($F17:$F22,"="&amp;$F14,FF17:FF22)</f>
        <v>0.45</v>
      </c>
      <c r="FG14" s="115">
        <f>SUMIF($F17:$F22,"="&amp;$F14,FG17:FG22)</f>
        <v>0</v>
      </c>
      <c r="FH14" s="115">
        <f>FI14+FJ14</f>
        <v>-0.42000000000000004</v>
      </c>
      <c r="FI14" s="115">
        <f t="shared" si="32"/>
        <v>-0.42000000000000004</v>
      </c>
      <c r="FJ14" s="115">
        <f>FM14</f>
        <v>0</v>
      </c>
      <c r="FK14" s="115">
        <f>FL14+FM14</f>
        <v>0.03</v>
      </c>
      <c r="FL14" s="115">
        <f>SUMIF($F17:$F22,"="&amp;$F14,FL17:FL22)</f>
        <v>0.03</v>
      </c>
      <c r="FM14" s="115">
        <f>SUMIF($F17:$F22,"="&amp;$F14,FM17:FM22)</f>
        <v>0</v>
      </c>
      <c r="FN14" s="115">
        <f>SUMIF($F17:$F22,"="&amp;$F14,FN17:FN22)</f>
        <v>0</v>
      </c>
      <c r="FO14" s="116">
        <f>SUMIF($F17:$F22,"="&amp;$F14,FO17:FO22)</f>
        <v>0</v>
      </c>
      <c r="FP14" s="117">
        <f t="shared" si="33"/>
        <v>0.675</v>
      </c>
      <c r="FQ14" s="115">
        <f t="shared" si="34"/>
        <v>0</v>
      </c>
      <c r="FR14" s="115">
        <f>SUMIF($F17:$F22,"="&amp;$F14,FR17:FR22)</f>
        <v>0</v>
      </c>
      <c r="FS14" s="115">
        <f>SUMIF($F17:$F22,"="&amp;$F14,FS17:FS22)</f>
        <v>0</v>
      </c>
      <c r="FT14" s="115">
        <f>SUMIF($F17:$F22,"="&amp;$F14,FT17:FT22)</f>
        <v>0</v>
      </c>
      <c r="FU14" s="115">
        <f>SUMIF($F17:$F22,"="&amp;$F14,FU17:FU22)</f>
        <v>0.675</v>
      </c>
      <c r="FV14" s="115">
        <f>SUMIF($F17:$F22,"="&amp;$F14,FV17:FV22)</f>
        <v>0</v>
      </c>
      <c r="FW14" s="115">
        <f>FX14+FY14</f>
        <v>-0.6353000000000001</v>
      </c>
      <c r="FX14" s="115">
        <f t="shared" si="35"/>
        <v>-0.6353000000000001</v>
      </c>
      <c r="FY14" s="115">
        <f>GB14</f>
        <v>0</v>
      </c>
      <c r="FZ14" s="115">
        <f>GA14+GB14</f>
        <v>0.0397</v>
      </c>
      <c r="GA14" s="115">
        <f>SUMIF($F17:$F22,"="&amp;$F14,GA17:GA22)</f>
        <v>0.0397</v>
      </c>
      <c r="GB14" s="115">
        <f>SUMIF($F17:$F22,"="&amp;$F14,GB17:GB22)</f>
        <v>0</v>
      </c>
      <c r="GC14" s="115">
        <f>SUMIF($F17:$F22,"="&amp;$F14,GC17:GC22)</f>
        <v>0</v>
      </c>
      <c r="GD14" s="116">
        <f>SUMIF($F17:$F22,"="&amp;$F14,GD17:GD22)</f>
        <v>0</v>
      </c>
      <c r="GE14" s="117">
        <f t="shared" si="36"/>
        <v>3.375</v>
      </c>
      <c r="GF14" s="115">
        <f t="shared" si="37"/>
        <v>0</v>
      </c>
      <c r="GG14" s="115">
        <f>SUMIF($F17:$F22,"="&amp;$F14,GG17:GG22)</f>
        <v>0</v>
      </c>
      <c r="GH14" s="115">
        <f>SUMIF($F17:$F22,"="&amp;$F14,GH17:GH22)</f>
        <v>0</v>
      </c>
      <c r="GI14" s="115">
        <f>SUMIF($F17:$F22,"="&amp;$F14,GI17:GI22)</f>
        <v>0</v>
      </c>
      <c r="GJ14" s="115">
        <f>SUMIF($F17:$F22,"="&amp;$F14,GJ17:GJ22)</f>
        <v>3.375</v>
      </c>
      <c r="GK14" s="115">
        <f>SUMIF($F17:$F22,"="&amp;$F14,GK17:GK22)</f>
        <v>0</v>
      </c>
      <c r="GL14" s="115">
        <f>GM14+GN14</f>
        <v>-3.1567</v>
      </c>
      <c r="GM14" s="115">
        <f t="shared" si="38"/>
        <v>-3.1567</v>
      </c>
      <c r="GN14" s="115">
        <f>GQ14</f>
        <v>0</v>
      </c>
      <c r="GO14" s="115">
        <f>GP14+GQ14</f>
        <v>0.2183</v>
      </c>
      <c r="GP14" s="115">
        <f>SUMIF($F17:$F22,"="&amp;$F14,GP17:GP22)</f>
        <v>0.2183</v>
      </c>
      <c r="GQ14" s="115">
        <f>SUMIF($F17:$F22,"="&amp;$F14,GQ17:GQ22)</f>
        <v>0</v>
      </c>
      <c r="GR14" s="115">
        <f>SUMIF($F17:$F22,"="&amp;$F14,GR17:GR22)</f>
        <v>0</v>
      </c>
      <c r="GS14" s="116">
        <f>SUMIF($F17:$F22,"="&amp;$F14,GS17:GS22)</f>
        <v>0</v>
      </c>
    </row>
    <row r="15" spans="1:201" s="118" customFormat="1" ht="12.75">
      <c r="A15" s="82"/>
      <c r="B15" s="82"/>
      <c r="C15" s="111" t="s">
        <v>69</v>
      </c>
      <c r="D15" s="112"/>
      <c r="E15" s="112"/>
      <c r="F15" s="113" t="s">
        <v>70</v>
      </c>
      <c r="G15" s="114">
        <f t="shared" si="0"/>
        <v>7.17</v>
      </c>
      <c r="H15" s="115">
        <f t="shared" si="1"/>
        <v>0</v>
      </c>
      <c r="I15" s="115">
        <f>SUMIF($F17:$F22,"="&amp;$F15,I17:I22)</f>
        <v>0</v>
      </c>
      <c r="J15" s="115">
        <f>SUMIF($F17:$F22,"="&amp;$F15,J17:J22)</f>
        <v>0</v>
      </c>
      <c r="K15" s="115">
        <f>SUMIF($F17:$F22,"="&amp;$F15,K17:K22)</f>
        <v>7.17</v>
      </c>
      <c r="L15" s="115">
        <f>SUMIF($F17:$F22,"="&amp;$F15,L17:L22)</f>
        <v>0</v>
      </c>
      <c r="M15" s="115">
        <f>SUMIF($F17:$F22,"="&amp;$F15,M17:M22)</f>
        <v>0</v>
      </c>
      <c r="N15" s="115">
        <f>O15+P15</f>
        <v>-1.2000000000000002</v>
      </c>
      <c r="O15" s="115">
        <f t="shared" si="2"/>
        <v>-1.2000000000000002</v>
      </c>
      <c r="P15" s="115">
        <f>S15</f>
        <v>0</v>
      </c>
      <c r="Q15" s="115">
        <f>R15+S15</f>
        <v>5.97</v>
      </c>
      <c r="R15" s="115">
        <f>SUMIF($F17:$F22,"="&amp;$F15,R17:R22)</f>
        <v>5.97</v>
      </c>
      <c r="S15" s="115">
        <f>SUMIF($F17:$F22,"="&amp;$F15,S17:S22)</f>
        <v>0</v>
      </c>
      <c r="T15" s="115">
        <f>SUMIF($F17:$F22,"="&amp;$F15,T17:T22)</f>
        <v>135</v>
      </c>
      <c r="U15" s="116">
        <f>SUMIF($F17:$F22,"="&amp;$F15,U17:U22)</f>
        <v>252.3364</v>
      </c>
      <c r="V15" s="117">
        <f t="shared" si="3"/>
        <v>6.423</v>
      </c>
      <c r="W15" s="115">
        <f t="shared" si="4"/>
        <v>0</v>
      </c>
      <c r="X15" s="115">
        <f>SUMIF($F17:$F22,"="&amp;$F15,X17:X22)</f>
        <v>0</v>
      </c>
      <c r="Y15" s="115">
        <f>SUMIF($F17:$F22,"="&amp;$F15,Y17:Y22)</f>
        <v>0</v>
      </c>
      <c r="Z15" s="115">
        <f>SUMIF($F17:$F22,"="&amp;$F15,Z17:Z22)</f>
        <v>6.423</v>
      </c>
      <c r="AA15" s="115">
        <f>SUMIF($F17:$F22,"="&amp;$F15,AA17:AA22)</f>
        <v>0</v>
      </c>
      <c r="AB15" s="115">
        <f>SUMIF($F17:$F22,"="&amp;$F15,AB17:AB22)</f>
        <v>0</v>
      </c>
      <c r="AC15" s="115">
        <f>AD15+AE15</f>
        <v>-1.2000000000000002</v>
      </c>
      <c r="AD15" s="115">
        <f t="shared" si="5"/>
        <v>-1.2000000000000002</v>
      </c>
      <c r="AE15" s="115">
        <f>AH15</f>
        <v>0</v>
      </c>
      <c r="AF15" s="115">
        <f>AG15+AH15</f>
        <v>5.223</v>
      </c>
      <c r="AG15" s="115">
        <f>SUMIF($F17:$F22,"="&amp;$F15,AG17:AG22)</f>
        <v>5.223</v>
      </c>
      <c r="AH15" s="115">
        <f>SUMIF($F17:$F22,"="&amp;$F15,AH17:AH22)</f>
        <v>0</v>
      </c>
      <c r="AI15" s="115">
        <f>SUMIF($F17:$F22,"="&amp;$F15,AI17:AI22)</f>
        <v>110</v>
      </c>
      <c r="AJ15" s="116">
        <f>SUMIF($F17:$F22,"="&amp;$F15,AJ17:AJ22)</f>
        <v>205.6075</v>
      </c>
      <c r="AK15" s="117">
        <f t="shared" si="6"/>
        <v>6.284</v>
      </c>
      <c r="AL15" s="115">
        <f t="shared" si="7"/>
        <v>0</v>
      </c>
      <c r="AM15" s="115">
        <f>SUMIF($F17:$F22,"="&amp;$F15,AM17:AM22)</f>
        <v>0</v>
      </c>
      <c r="AN15" s="115">
        <f>SUMIF($F17:$F22,"="&amp;$F15,AN17:AN22)</f>
        <v>0</v>
      </c>
      <c r="AO15" s="115">
        <f>SUMIF($F17:$F22,"="&amp;$F15,AO17:AO22)</f>
        <v>6.284</v>
      </c>
      <c r="AP15" s="115">
        <f>SUMIF($F17:$F22,"="&amp;$F15,AP17:AP22)</f>
        <v>0</v>
      </c>
      <c r="AQ15" s="115">
        <f>SUMIF($F17:$F22,"="&amp;$F15,AQ17:AQ22)</f>
        <v>0</v>
      </c>
      <c r="AR15" s="115">
        <f>AS15+AT15</f>
        <v>-1.2999999999999998</v>
      </c>
      <c r="AS15" s="115">
        <f t="shared" si="8"/>
        <v>-1.2999999999999998</v>
      </c>
      <c r="AT15" s="115">
        <f>AW15</f>
        <v>0</v>
      </c>
      <c r="AU15" s="115">
        <f>AV15+AW15</f>
        <v>4.984</v>
      </c>
      <c r="AV15" s="115">
        <f>SUMIF($F17:$F22,"="&amp;$F15,AV17:AV22)</f>
        <v>4.984</v>
      </c>
      <c r="AW15" s="115">
        <f>SUMIF($F17:$F22,"="&amp;$F15,AW17:AW22)</f>
        <v>0</v>
      </c>
      <c r="AX15" s="115">
        <f>SUMIF($F17:$F22,"="&amp;$F15,AX17:AX22)</f>
        <v>100</v>
      </c>
      <c r="AY15" s="116">
        <f>SUMIF($F17:$F22,"="&amp;$F15,AY17:AY22)</f>
        <v>186.9159</v>
      </c>
      <c r="AZ15" s="117">
        <f t="shared" si="9"/>
        <v>6.041</v>
      </c>
      <c r="BA15" s="115">
        <f t="shared" si="10"/>
        <v>0</v>
      </c>
      <c r="BB15" s="115">
        <f>SUMIF($F17:$F22,"="&amp;$F15,BB17:BB22)</f>
        <v>0</v>
      </c>
      <c r="BC15" s="115">
        <f>SUMIF($F17:$F22,"="&amp;$F15,BC17:BC22)</f>
        <v>0</v>
      </c>
      <c r="BD15" s="115">
        <f>SUMIF($F17:$F22,"="&amp;$F15,BD17:BD22)</f>
        <v>6.041</v>
      </c>
      <c r="BE15" s="115">
        <f>SUMIF($F17:$F22,"="&amp;$F15,BE17:BE22)</f>
        <v>0</v>
      </c>
      <c r="BF15" s="115">
        <f>SUMIF($F17:$F22,"="&amp;$F15,BF17:BF22)</f>
        <v>0</v>
      </c>
      <c r="BG15" s="115">
        <f>BH15+BI15</f>
        <v>-2.3000000000000003</v>
      </c>
      <c r="BH15" s="115">
        <f t="shared" si="11"/>
        <v>-2.3000000000000003</v>
      </c>
      <c r="BI15" s="115">
        <f>BL15</f>
        <v>0</v>
      </c>
      <c r="BJ15" s="115">
        <f>BK15+BL15</f>
        <v>3.741</v>
      </c>
      <c r="BK15" s="115">
        <f>SUMIF($F17:$F22,"="&amp;$F15,BK17:BK22)</f>
        <v>3.741</v>
      </c>
      <c r="BL15" s="115">
        <f>SUMIF($F17:$F22,"="&amp;$F15,BL17:BL22)</f>
        <v>0</v>
      </c>
      <c r="BM15" s="115">
        <f>SUMIF($F17:$F22,"="&amp;$F15,BM17:BM22)</f>
        <v>65</v>
      </c>
      <c r="BN15" s="116">
        <f>SUMIF($F17:$F22,"="&amp;$F15,BN17:BN22)</f>
        <v>121.4953</v>
      </c>
      <c r="BO15" s="117">
        <f t="shared" si="12"/>
        <v>4.804</v>
      </c>
      <c r="BP15" s="115">
        <f t="shared" si="13"/>
        <v>0</v>
      </c>
      <c r="BQ15" s="115">
        <f>SUMIF($F17:$F22,"="&amp;$F15,BQ17:BQ22)</f>
        <v>0</v>
      </c>
      <c r="BR15" s="115">
        <f>SUMIF($F17:$F22,"="&amp;$F15,BR17:BR22)</f>
        <v>0</v>
      </c>
      <c r="BS15" s="115">
        <f>SUMIF($F17:$F22,"="&amp;$F15,BS17:BS22)</f>
        <v>4.804</v>
      </c>
      <c r="BT15" s="115">
        <f>SUMIF($F17:$F22,"="&amp;$F15,BT17:BT22)</f>
        <v>0</v>
      </c>
      <c r="BU15" s="115">
        <f>SUMIF($F17:$F22,"="&amp;$F15,BU17:BU22)</f>
        <v>0</v>
      </c>
      <c r="BV15" s="115">
        <f>BW15+BX15</f>
        <v>-2.6982000000000004</v>
      </c>
      <c r="BW15" s="115">
        <f t="shared" si="14"/>
        <v>-2.6982000000000004</v>
      </c>
      <c r="BX15" s="115">
        <f>CA15</f>
        <v>0</v>
      </c>
      <c r="BY15" s="115">
        <f>BZ15+CA15</f>
        <v>2.1058</v>
      </c>
      <c r="BZ15" s="115">
        <f>SUMIF($F17:$F22,"="&amp;$F15,BZ17:BZ22)</f>
        <v>2.1058</v>
      </c>
      <c r="CA15" s="115">
        <f>SUMIF($F17:$F22,"="&amp;$F15,CA17:CA22)</f>
        <v>0</v>
      </c>
      <c r="CB15" s="115">
        <f>SUMIF($F17:$F22,"="&amp;$F15,CB17:CB22)</f>
        <v>35</v>
      </c>
      <c r="CC15" s="116">
        <f>SUMIF($F17:$F22,"="&amp;$F15,CC17:CC22)</f>
        <v>0</v>
      </c>
      <c r="CD15" s="117">
        <f t="shared" si="15"/>
        <v>3.725</v>
      </c>
      <c r="CE15" s="115">
        <f t="shared" si="16"/>
        <v>0</v>
      </c>
      <c r="CF15" s="115">
        <f>SUMIF($F17:$F22,"="&amp;$F15,CF17:CF22)</f>
        <v>0</v>
      </c>
      <c r="CG15" s="115">
        <f>SUMIF($F17:$F22,"="&amp;$F15,CG17:CG22)</f>
        <v>0</v>
      </c>
      <c r="CH15" s="115">
        <f>SUMIF($F17:$F22,"="&amp;$F15,CH17:CH22)</f>
        <v>3.725</v>
      </c>
      <c r="CI15" s="115">
        <f>SUMIF($F17:$F22,"="&amp;$F15,CI17:CI22)</f>
        <v>0</v>
      </c>
      <c r="CJ15" s="115">
        <f>SUMIF($F17:$F22,"="&amp;$F15,CJ17:CJ22)</f>
        <v>0</v>
      </c>
      <c r="CK15" s="115">
        <f>CL15+CM15</f>
        <v>-2.6</v>
      </c>
      <c r="CL15" s="115">
        <f t="shared" si="17"/>
        <v>-2.6</v>
      </c>
      <c r="CM15" s="115">
        <f>CP15</f>
        <v>0</v>
      </c>
      <c r="CN15" s="115">
        <f>CO15+CP15</f>
        <v>1.125</v>
      </c>
      <c r="CO15" s="115">
        <f>SUMIF($F17:$F22,"="&amp;$F15,CO17:CO22)</f>
        <v>1.125</v>
      </c>
      <c r="CP15" s="115">
        <f>SUMIF($F17:$F22,"="&amp;$F15,CP17:CP22)</f>
        <v>0</v>
      </c>
      <c r="CQ15" s="115">
        <f>SUMIF($F17:$F22,"="&amp;$F15,CQ17:CQ22)</f>
        <v>20</v>
      </c>
      <c r="CR15" s="116">
        <f>SUMIF($F17:$F22,"="&amp;$F15,CR17:CR22)</f>
        <v>0</v>
      </c>
      <c r="CS15" s="117">
        <f t="shared" si="18"/>
        <v>1.914</v>
      </c>
      <c r="CT15" s="115">
        <f t="shared" si="19"/>
        <v>0</v>
      </c>
      <c r="CU15" s="115">
        <f>SUMIF($F17:$F22,"="&amp;$F15,CU17:CU22)</f>
        <v>0</v>
      </c>
      <c r="CV15" s="115">
        <f>SUMIF($F17:$F22,"="&amp;$F15,CV17:CV22)</f>
        <v>0</v>
      </c>
      <c r="CW15" s="115">
        <f>SUMIF($F17:$F22,"="&amp;$F15,CW17:CW22)</f>
        <v>1.914</v>
      </c>
      <c r="CX15" s="115">
        <f>SUMIF($F17:$F22,"="&amp;$F15,CX17:CX22)</f>
        <v>0</v>
      </c>
      <c r="CY15" s="115">
        <f>SUMIF($F17:$F22,"="&amp;$F15,CY17:CY22)</f>
        <v>0</v>
      </c>
      <c r="CZ15" s="115">
        <f>DA15+DB15</f>
        <v>-1.15</v>
      </c>
      <c r="DA15" s="115">
        <f t="shared" si="20"/>
        <v>-1.15</v>
      </c>
      <c r="DB15" s="115">
        <f>DE15</f>
        <v>0</v>
      </c>
      <c r="DC15" s="115">
        <f>DD15+DE15</f>
        <v>0.764</v>
      </c>
      <c r="DD15" s="115">
        <f>SUMIF($F17:$F22,"="&amp;$F15,DD17:DD22)</f>
        <v>0.764</v>
      </c>
      <c r="DE15" s="115">
        <f>SUMIF($F17:$F22,"="&amp;$F15,DE17:DE22)</f>
        <v>0</v>
      </c>
      <c r="DF15" s="115">
        <f>SUMIF($F17:$F22,"="&amp;$F15,DF17:DF22)</f>
        <v>7</v>
      </c>
      <c r="DG15" s="116">
        <f>SUMIF($F17:$F22,"="&amp;$F15,DG17:DG22)</f>
        <v>0</v>
      </c>
      <c r="DH15" s="117">
        <f t="shared" si="21"/>
        <v>3.953</v>
      </c>
      <c r="DI15" s="115">
        <f t="shared" si="22"/>
        <v>0</v>
      </c>
      <c r="DJ15" s="115">
        <f>SUMIF($F17:$F22,"="&amp;$F15,DJ17:DJ22)</f>
        <v>0</v>
      </c>
      <c r="DK15" s="115">
        <f>SUMIF($F17:$F22,"="&amp;$F15,DK17:DK22)</f>
        <v>0</v>
      </c>
      <c r="DL15" s="115">
        <f>SUMIF($F17:$F22,"="&amp;$F15,DL17:DL22)</f>
        <v>3.953</v>
      </c>
      <c r="DM15" s="115">
        <f>SUMIF($F17:$F22,"="&amp;$F15,DM17:DM22)</f>
        <v>0</v>
      </c>
      <c r="DN15" s="115">
        <f>SUMIF($F17:$F22,"="&amp;$F15,DN17:DN22)</f>
        <v>0</v>
      </c>
      <c r="DO15" s="115">
        <f>DP15+DQ15</f>
        <v>-2.7</v>
      </c>
      <c r="DP15" s="115">
        <f t="shared" si="23"/>
        <v>-2.7</v>
      </c>
      <c r="DQ15" s="115">
        <f>DT15</f>
        <v>0</v>
      </c>
      <c r="DR15" s="115">
        <f>DS15+DT15</f>
        <v>1.253</v>
      </c>
      <c r="DS15" s="115">
        <f>SUMIF($F17:$F22,"="&amp;$F15,DS17:DS22)</f>
        <v>1.253</v>
      </c>
      <c r="DT15" s="115">
        <f>SUMIF($F17:$F22,"="&amp;$F15,DT17:DT22)</f>
        <v>0</v>
      </c>
      <c r="DU15" s="115">
        <f>SUMIF($F17:$F22,"="&amp;$F15,DU17:DU22)</f>
        <v>18</v>
      </c>
      <c r="DV15" s="116">
        <f>SUMIF($F17:$F22,"="&amp;$F15,DV17:DV22)</f>
        <v>33.6449</v>
      </c>
      <c r="DW15" s="117">
        <f t="shared" si="24"/>
        <v>4.19</v>
      </c>
      <c r="DX15" s="115">
        <f t="shared" si="25"/>
        <v>0</v>
      </c>
      <c r="DY15" s="115">
        <f>SUMIF($F17:$F22,"="&amp;$F15,DY17:DY22)</f>
        <v>0</v>
      </c>
      <c r="DZ15" s="115">
        <f>SUMIF($F17:$F22,"="&amp;$F15,DZ17:DZ22)</f>
        <v>0</v>
      </c>
      <c r="EA15" s="115">
        <f>SUMIF($F17:$F22,"="&amp;$F15,EA17:EA22)</f>
        <v>4.19</v>
      </c>
      <c r="EB15" s="115">
        <f>SUMIF($F17:$F22,"="&amp;$F15,EB17:EB22)</f>
        <v>0</v>
      </c>
      <c r="EC15" s="115">
        <f>SUMIF($F17:$F22,"="&amp;$F15,EC17:EC22)</f>
        <v>0</v>
      </c>
      <c r="ED15" s="115">
        <f>EE15+EF15</f>
        <v>-2.5000000000000004</v>
      </c>
      <c r="EE15" s="115">
        <f t="shared" si="26"/>
        <v>-2.5000000000000004</v>
      </c>
      <c r="EF15" s="115">
        <f>EI15</f>
        <v>0</v>
      </c>
      <c r="EG15" s="115">
        <f>EH15+EI15</f>
        <v>1.69</v>
      </c>
      <c r="EH15" s="115">
        <f>SUMIF($F17:$F22,"="&amp;$F15,EH17:EH22)</f>
        <v>1.69</v>
      </c>
      <c r="EI15" s="115">
        <f>SUMIF($F17:$F22,"="&amp;$F15,EI17:EI22)</f>
        <v>0</v>
      </c>
      <c r="EJ15" s="115">
        <f>SUMIF($F17:$F22,"="&amp;$F15,EJ17:EJ22)</f>
        <v>30</v>
      </c>
      <c r="EK15" s="116">
        <f>SUMIF($F17:$F22,"="&amp;$F15,EK17:EK22)</f>
        <v>0</v>
      </c>
      <c r="EL15" s="117">
        <f t="shared" si="27"/>
        <v>6.0785</v>
      </c>
      <c r="EM15" s="115">
        <f t="shared" si="28"/>
        <v>0</v>
      </c>
      <c r="EN15" s="115">
        <f>SUMIF($F17:$F22,"="&amp;$F15,EN17:EN22)</f>
        <v>0</v>
      </c>
      <c r="EO15" s="115">
        <f>SUMIF($F17:$F22,"="&amp;$F15,EO17:EO22)</f>
        <v>0</v>
      </c>
      <c r="EP15" s="115">
        <f>SUMIF($F17:$F22,"="&amp;$F15,EP17:EP22)</f>
        <v>6.0785</v>
      </c>
      <c r="EQ15" s="115">
        <f>SUMIF($F17:$F22,"="&amp;$F15,EQ17:EQ22)</f>
        <v>0</v>
      </c>
      <c r="ER15" s="115">
        <f>SUMIF($F17:$F22,"="&amp;$F15,ER17:ER22)</f>
        <v>0</v>
      </c>
      <c r="ES15" s="115">
        <f>ET15+EU15</f>
        <v>-2.4924</v>
      </c>
      <c r="ET15" s="115">
        <f t="shared" si="29"/>
        <v>-2.4924</v>
      </c>
      <c r="EU15" s="115">
        <f>EX15</f>
        <v>0</v>
      </c>
      <c r="EV15" s="115">
        <f>EW15+EX15</f>
        <v>3.5861</v>
      </c>
      <c r="EW15" s="115">
        <f>SUMIF($F17:$F22,"="&amp;$F15,EW17:EW22)</f>
        <v>3.5861</v>
      </c>
      <c r="EX15" s="115">
        <f>SUMIF($F17:$F22,"="&amp;$F15,EX17:EX22)</f>
        <v>0</v>
      </c>
      <c r="EY15" s="115">
        <f>SUMIF($F17:$F22,"="&amp;$F15,EY17:EY22)</f>
        <v>65</v>
      </c>
      <c r="EZ15" s="116">
        <f>SUMIF($F17:$F22,"="&amp;$F15,EZ17:EZ22)</f>
        <v>0</v>
      </c>
      <c r="FA15" s="117">
        <f t="shared" si="30"/>
        <v>6.51</v>
      </c>
      <c r="FB15" s="115">
        <f t="shared" si="31"/>
        <v>0</v>
      </c>
      <c r="FC15" s="115">
        <f>SUMIF($F17:$F22,"="&amp;$F15,FC17:FC22)</f>
        <v>0</v>
      </c>
      <c r="FD15" s="115">
        <f>SUMIF($F17:$F22,"="&amp;$F15,FD17:FD22)</f>
        <v>0</v>
      </c>
      <c r="FE15" s="115">
        <f>SUMIF($F17:$F22,"="&amp;$F15,FE17:FE22)</f>
        <v>6.51</v>
      </c>
      <c r="FF15" s="115">
        <f>SUMIF($F17:$F22,"="&amp;$F15,FF17:FF22)</f>
        <v>0</v>
      </c>
      <c r="FG15" s="115">
        <f>SUMIF($F17:$F22,"="&amp;$F15,FG17:FG22)</f>
        <v>0</v>
      </c>
      <c r="FH15" s="115">
        <f>FI15+FJ15</f>
        <v>-2.3999999999999995</v>
      </c>
      <c r="FI15" s="115">
        <f t="shared" si="32"/>
        <v>-2.3999999999999995</v>
      </c>
      <c r="FJ15" s="115">
        <f>FM15</f>
        <v>0</v>
      </c>
      <c r="FK15" s="115">
        <f>FL15+FM15</f>
        <v>4.11</v>
      </c>
      <c r="FL15" s="115">
        <f>SUMIF($F17:$F22,"="&amp;$F15,FL17:FL22)</f>
        <v>4.11</v>
      </c>
      <c r="FM15" s="115">
        <f>SUMIF($F17:$F22,"="&amp;$F15,FM17:FM22)</f>
        <v>0</v>
      </c>
      <c r="FN15" s="115">
        <f>SUMIF($F17:$F22,"="&amp;$F15,FN17:FN22)</f>
        <v>90</v>
      </c>
      <c r="FO15" s="116">
        <f>SUMIF($F17:$F22,"="&amp;$F15,FO17:FO22)</f>
        <v>0</v>
      </c>
      <c r="FP15" s="117">
        <f t="shared" si="33"/>
        <v>7.259</v>
      </c>
      <c r="FQ15" s="115">
        <f t="shared" si="34"/>
        <v>0</v>
      </c>
      <c r="FR15" s="115">
        <f>SUMIF($F17:$F22,"="&amp;$F15,FR17:FR22)</f>
        <v>0</v>
      </c>
      <c r="FS15" s="115">
        <f>SUMIF($F17:$F22,"="&amp;$F15,FS17:FS22)</f>
        <v>0</v>
      </c>
      <c r="FT15" s="115">
        <f>SUMIF($F17:$F22,"="&amp;$F15,FT17:FT22)</f>
        <v>7.259</v>
      </c>
      <c r="FU15" s="115">
        <f>SUMIF($F17:$F22,"="&amp;$F15,FU17:FU22)</f>
        <v>0</v>
      </c>
      <c r="FV15" s="115">
        <f>SUMIF($F17:$F22,"="&amp;$F15,FV17:FV22)</f>
        <v>0</v>
      </c>
      <c r="FW15" s="115">
        <f>FX15+FY15</f>
        <v>-1.9000000000000004</v>
      </c>
      <c r="FX15" s="115">
        <f t="shared" si="35"/>
        <v>-1.9000000000000004</v>
      </c>
      <c r="FY15" s="115">
        <f>GB15</f>
        <v>0</v>
      </c>
      <c r="FZ15" s="115">
        <f>GA15+GB15</f>
        <v>5.359</v>
      </c>
      <c r="GA15" s="115">
        <f>SUMIF($F17:$F22,"="&amp;$F15,GA17:GA22)</f>
        <v>5.359</v>
      </c>
      <c r="GB15" s="115">
        <f>SUMIF($F17:$F22,"="&amp;$F15,GB17:GB22)</f>
        <v>0</v>
      </c>
      <c r="GC15" s="115">
        <f>SUMIF($F17:$F22,"="&amp;$F15,GC17:GC22)</f>
        <v>125</v>
      </c>
      <c r="GD15" s="116">
        <f>SUMIF($F17:$F22,"="&amp;$F15,GD17:GD22)</f>
        <v>0</v>
      </c>
      <c r="GE15" s="117">
        <f t="shared" si="36"/>
        <v>64.3515</v>
      </c>
      <c r="GF15" s="115">
        <f t="shared" si="37"/>
        <v>0</v>
      </c>
      <c r="GG15" s="115">
        <f>SUMIF($F17:$F22,"="&amp;$F15,GG17:GG22)</f>
        <v>0</v>
      </c>
      <c r="GH15" s="115">
        <f>SUMIF($F17:$F22,"="&amp;$F15,GH17:GH22)</f>
        <v>0</v>
      </c>
      <c r="GI15" s="115">
        <f>SUMIF($F17:$F22,"="&amp;$F15,GI17:GI22)</f>
        <v>64.3515</v>
      </c>
      <c r="GJ15" s="115">
        <f>SUMIF($F17:$F22,"="&amp;$F15,GJ17:GJ22)</f>
        <v>0</v>
      </c>
      <c r="GK15" s="115">
        <f>SUMIF($F17:$F22,"="&amp;$F15,GK17:GK22)</f>
        <v>0</v>
      </c>
      <c r="GL15" s="115">
        <f>GM15+GN15</f>
        <v>-24.440600000000003</v>
      </c>
      <c r="GM15" s="115">
        <f t="shared" si="38"/>
        <v>-24.440600000000003</v>
      </c>
      <c r="GN15" s="115">
        <f>GQ15</f>
        <v>0</v>
      </c>
      <c r="GO15" s="115">
        <f>GP15+GQ15</f>
        <v>39.9109</v>
      </c>
      <c r="GP15" s="115">
        <f>SUMIF($F17:$F22,"="&amp;$F15,GP17:GP22)</f>
        <v>39.9109</v>
      </c>
      <c r="GQ15" s="115">
        <f>SUMIF($F17:$F22,"="&amp;$F15,GQ17:GQ22)</f>
        <v>0</v>
      </c>
      <c r="GR15" s="115">
        <f>SUMIF($F17:$F22,"="&amp;$F15,GR17:GR22)</f>
        <v>800</v>
      </c>
      <c r="GS15" s="116">
        <f>SUMIF($F17:$F22,"="&amp;$F15,GS17:GS22)</f>
        <v>800</v>
      </c>
    </row>
    <row r="16" spans="1:201" s="118" customFormat="1" ht="12.75">
      <c r="A16" s="82"/>
      <c r="B16" s="82"/>
      <c r="C16" s="111" t="s">
        <v>71</v>
      </c>
      <c r="D16" s="112"/>
      <c r="E16" s="112"/>
      <c r="F16" s="113" t="s">
        <v>66</v>
      </c>
      <c r="G16" s="114">
        <f t="shared" si="0"/>
        <v>7.845</v>
      </c>
      <c r="H16" s="115">
        <f t="shared" si="1"/>
        <v>0</v>
      </c>
      <c r="I16" s="115">
        <f>SUM(I17:I22)/2</f>
        <v>0</v>
      </c>
      <c r="J16" s="115">
        <f>SUM(J17:J22)/2</f>
        <v>0</v>
      </c>
      <c r="K16" s="115">
        <f>SUM(K17:K22)/2</f>
        <v>7.17</v>
      </c>
      <c r="L16" s="115">
        <f>SUM(L17:L22)/2</f>
        <v>0.675</v>
      </c>
      <c r="M16" s="115">
        <f>SUM(M17:M22)/2</f>
        <v>0</v>
      </c>
      <c r="N16" s="115">
        <f>O16+P16</f>
        <v>-1.8353000000000002</v>
      </c>
      <c r="O16" s="115">
        <f t="shared" si="2"/>
        <v>-1.8353000000000002</v>
      </c>
      <c r="P16" s="115">
        <f>S16</f>
        <v>0</v>
      </c>
      <c r="Q16" s="115">
        <f>R16+S16</f>
        <v>6.0097</v>
      </c>
      <c r="R16" s="115">
        <f>SUM(R17:R22)/2</f>
        <v>6.0097</v>
      </c>
      <c r="S16" s="115">
        <f>SUM(S17:S22)/2</f>
        <v>0</v>
      </c>
      <c r="T16" s="115">
        <f>SUM(T17:T22)/2</f>
        <v>135</v>
      </c>
      <c r="U16" s="116">
        <f>SUM(U17:U22)/2</f>
        <v>252.3364</v>
      </c>
      <c r="V16" s="117">
        <f t="shared" si="3"/>
        <v>7.098</v>
      </c>
      <c r="W16" s="115">
        <f t="shared" si="4"/>
        <v>0</v>
      </c>
      <c r="X16" s="115">
        <f>SUM(X17:X22)/2</f>
        <v>0</v>
      </c>
      <c r="Y16" s="115">
        <f>SUM(Y17:Y22)/2</f>
        <v>0</v>
      </c>
      <c r="Z16" s="115">
        <f>SUM(Z17:Z22)/2</f>
        <v>6.423</v>
      </c>
      <c r="AA16" s="115">
        <f>SUM(AA17:AA22)/2</f>
        <v>0.675</v>
      </c>
      <c r="AB16" s="115">
        <f>SUM(AB17:AB22)/2</f>
        <v>0</v>
      </c>
      <c r="AC16" s="115">
        <f>AD16+AE16</f>
        <v>-1.8353000000000002</v>
      </c>
      <c r="AD16" s="115">
        <f t="shared" si="5"/>
        <v>-1.8353000000000002</v>
      </c>
      <c r="AE16" s="115">
        <f>AH16</f>
        <v>0</v>
      </c>
      <c r="AF16" s="115">
        <f>AG16+AH16</f>
        <v>5.2627</v>
      </c>
      <c r="AG16" s="115">
        <f>SUM(AG17:AG22)/2</f>
        <v>5.2627</v>
      </c>
      <c r="AH16" s="115">
        <f>SUM(AH17:AH22)/2</f>
        <v>0</v>
      </c>
      <c r="AI16" s="115">
        <f>SUM(AI17:AI22)/2</f>
        <v>110</v>
      </c>
      <c r="AJ16" s="116">
        <f>SUM(AJ17:AJ22)/2</f>
        <v>205.6075</v>
      </c>
      <c r="AK16" s="117">
        <f t="shared" si="6"/>
        <v>6.734</v>
      </c>
      <c r="AL16" s="115">
        <f t="shared" si="7"/>
        <v>0</v>
      </c>
      <c r="AM16" s="115">
        <f>SUM(AM17:AM22)/2</f>
        <v>0</v>
      </c>
      <c r="AN16" s="115">
        <f>SUM(AN17:AN22)/2</f>
        <v>0</v>
      </c>
      <c r="AO16" s="115">
        <f>SUM(AO17:AO22)/2</f>
        <v>6.284</v>
      </c>
      <c r="AP16" s="115">
        <f>SUM(AP17:AP22)/2</f>
        <v>0.45</v>
      </c>
      <c r="AQ16" s="115">
        <f>SUM(AQ17:AQ22)/2</f>
        <v>0</v>
      </c>
      <c r="AR16" s="115">
        <f>AS16+AT16</f>
        <v>-1.7200000000000006</v>
      </c>
      <c r="AS16" s="115">
        <f t="shared" si="8"/>
        <v>-1.7200000000000006</v>
      </c>
      <c r="AT16" s="115">
        <f>AW16</f>
        <v>0</v>
      </c>
      <c r="AU16" s="115">
        <f>AV16+AW16</f>
        <v>5.013999999999999</v>
      </c>
      <c r="AV16" s="115">
        <f>SUM(AV17:AV22)/2</f>
        <v>5.013999999999999</v>
      </c>
      <c r="AW16" s="115">
        <f>SUM(AW17:AW22)/2</f>
        <v>0</v>
      </c>
      <c r="AX16" s="115">
        <f>SUM(AX17:AX22)/2</f>
        <v>100</v>
      </c>
      <c r="AY16" s="116">
        <f>SUM(AY17:AY22)/2</f>
        <v>186.9159</v>
      </c>
      <c r="AZ16" s="117">
        <f t="shared" si="9"/>
        <v>6.266</v>
      </c>
      <c r="BA16" s="115">
        <f t="shared" si="10"/>
        <v>0</v>
      </c>
      <c r="BB16" s="115">
        <f>SUM(BB17:BB22)/2</f>
        <v>0</v>
      </c>
      <c r="BC16" s="115">
        <f>SUM(BC17:BC22)/2</f>
        <v>0</v>
      </c>
      <c r="BD16" s="115">
        <f>SUM(BD17:BD22)/2</f>
        <v>6.041</v>
      </c>
      <c r="BE16" s="115">
        <f>SUM(BE17:BE22)/2</f>
        <v>0.225</v>
      </c>
      <c r="BF16" s="115">
        <f>SUM(BF17:BF22)/2</f>
        <v>0</v>
      </c>
      <c r="BG16" s="115">
        <f>BH16+BI16</f>
        <v>-2.5054000000000003</v>
      </c>
      <c r="BH16" s="115">
        <f t="shared" si="11"/>
        <v>-2.5054000000000003</v>
      </c>
      <c r="BI16" s="115">
        <f>BL16</f>
        <v>0</v>
      </c>
      <c r="BJ16" s="115">
        <f>BK16+BL16</f>
        <v>3.7605999999999997</v>
      </c>
      <c r="BK16" s="115">
        <f>SUM(BK17:BK22)/2</f>
        <v>3.7605999999999997</v>
      </c>
      <c r="BL16" s="115">
        <f>SUM(BL17:BL22)/2</f>
        <v>0</v>
      </c>
      <c r="BM16" s="115">
        <f>SUM(BM17:BM22)/2</f>
        <v>65</v>
      </c>
      <c r="BN16" s="116">
        <f>SUM(BN17:BN22)/2</f>
        <v>121.4953</v>
      </c>
      <c r="BO16" s="117">
        <f t="shared" si="12"/>
        <v>4.804</v>
      </c>
      <c r="BP16" s="115">
        <f t="shared" si="13"/>
        <v>0</v>
      </c>
      <c r="BQ16" s="115">
        <f>SUM(BQ17:BQ22)/2</f>
        <v>0</v>
      </c>
      <c r="BR16" s="115">
        <f>SUM(BR17:BR22)/2</f>
        <v>0</v>
      </c>
      <c r="BS16" s="115">
        <f>SUM(BS17:BS22)/2</f>
        <v>4.804</v>
      </c>
      <c r="BT16" s="115">
        <f>SUM(BT17:BT22)/2</f>
        <v>0</v>
      </c>
      <c r="BU16" s="115">
        <f>SUM(BU17:BU22)/2</f>
        <v>0</v>
      </c>
      <c r="BV16" s="115">
        <f>BW16+BX16</f>
        <v>-2.6982000000000004</v>
      </c>
      <c r="BW16" s="115">
        <f t="shared" si="14"/>
        <v>-2.6982000000000004</v>
      </c>
      <c r="BX16" s="115">
        <f>CA16</f>
        <v>0</v>
      </c>
      <c r="BY16" s="115">
        <f>BZ16+CA16</f>
        <v>2.1058</v>
      </c>
      <c r="BZ16" s="115">
        <f>SUM(BZ17:BZ22)/2</f>
        <v>2.1058</v>
      </c>
      <c r="CA16" s="115">
        <f>SUM(CA17:CA22)/2</f>
        <v>0</v>
      </c>
      <c r="CB16" s="115">
        <f>SUM(CB17:CB22)/2</f>
        <v>35</v>
      </c>
      <c r="CC16" s="116">
        <f>SUM(CC17:CC22)/2</f>
        <v>0</v>
      </c>
      <c r="CD16" s="117">
        <f t="shared" si="15"/>
        <v>3.725</v>
      </c>
      <c r="CE16" s="115">
        <f t="shared" si="16"/>
        <v>0</v>
      </c>
      <c r="CF16" s="115">
        <f>SUM(CF17:CF22)/2</f>
        <v>0</v>
      </c>
      <c r="CG16" s="115">
        <f>SUM(CG17:CG22)/2</f>
        <v>0</v>
      </c>
      <c r="CH16" s="115">
        <f>SUM(CH17:CH22)/2</f>
        <v>3.725</v>
      </c>
      <c r="CI16" s="115">
        <f>SUM(CI17:CI22)/2</f>
        <v>0</v>
      </c>
      <c r="CJ16" s="115">
        <f>SUM(CJ17:CJ22)/2</f>
        <v>0</v>
      </c>
      <c r="CK16" s="115">
        <f>CL16+CM16</f>
        <v>-2.6</v>
      </c>
      <c r="CL16" s="115">
        <f t="shared" si="17"/>
        <v>-2.6</v>
      </c>
      <c r="CM16" s="115">
        <f>CP16</f>
        <v>0</v>
      </c>
      <c r="CN16" s="115">
        <f>CO16+CP16</f>
        <v>1.125</v>
      </c>
      <c r="CO16" s="115">
        <f>SUM(CO17:CO22)/2</f>
        <v>1.125</v>
      </c>
      <c r="CP16" s="115">
        <f>SUM(CP17:CP22)/2</f>
        <v>0</v>
      </c>
      <c r="CQ16" s="115">
        <f>SUM(CQ17:CQ22)/2</f>
        <v>20</v>
      </c>
      <c r="CR16" s="116">
        <f>SUM(CR17:CR22)/2</f>
        <v>0</v>
      </c>
      <c r="CS16" s="117">
        <f t="shared" si="18"/>
        <v>1.914</v>
      </c>
      <c r="CT16" s="115">
        <f t="shared" si="19"/>
        <v>0</v>
      </c>
      <c r="CU16" s="115">
        <f>SUM(CU17:CU22)/2</f>
        <v>0</v>
      </c>
      <c r="CV16" s="115">
        <f>SUM(CV17:CV22)/2</f>
        <v>0</v>
      </c>
      <c r="CW16" s="115">
        <f>SUM(CW17:CW22)/2</f>
        <v>1.914</v>
      </c>
      <c r="CX16" s="115">
        <f>SUM(CX17:CX22)/2</f>
        <v>0</v>
      </c>
      <c r="CY16" s="115">
        <f>SUM(CY17:CY22)/2</f>
        <v>0</v>
      </c>
      <c r="CZ16" s="115">
        <f>DA16+DB16</f>
        <v>-1.15</v>
      </c>
      <c r="DA16" s="115">
        <f t="shared" si="20"/>
        <v>-1.15</v>
      </c>
      <c r="DB16" s="115">
        <f>DE16</f>
        <v>0</v>
      </c>
      <c r="DC16" s="115">
        <f>DD16+DE16</f>
        <v>0.764</v>
      </c>
      <c r="DD16" s="115">
        <f>SUM(DD17:DD22)/2</f>
        <v>0.764</v>
      </c>
      <c r="DE16" s="115">
        <f>SUM(DE17:DE22)/2</f>
        <v>0</v>
      </c>
      <c r="DF16" s="115">
        <f>SUM(DF17:DF22)/2</f>
        <v>7</v>
      </c>
      <c r="DG16" s="116">
        <f>SUM(DG17:DG22)/2</f>
        <v>0</v>
      </c>
      <c r="DH16" s="117">
        <f t="shared" si="21"/>
        <v>3.953</v>
      </c>
      <c r="DI16" s="115">
        <f t="shared" si="22"/>
        <v>0</v>
      </c>
      <c r="DJ16" s="115">
        <f>SUM(DJ17:DJ22)/2</f>
        <v>0</v>
      </c>
      <c r="DK16" s="115">
        <f>SUM(DK17:DK22)/2</f>
        <v>0</v>
      </c>
      <c r="DL16" s="115">
        <f>SUM(DL17:DL22)/2</f>
        <v>3.953</v>
      </c>
      <c r="DM16" s="115">
        <f>SUM(DM17:DM22)/2</f>
        <v>0</v>
      </c>
      <c r="DN16" s="115">
        <f>SUM(DN17:DN22)/2</f>
        <v>0</v>
      </c>
      <c r="DO16" s="115">
        <f>DP16+DQ16</f>
        <v>-2.7</v>
      </c>
      <c r="DP16" s="115">
        <f t="shared" si="23"/>
        <v>-2.7</v>
      </c>
      <c r="DQ16" s="115">
        <f>DT16</f>
        <v>0</v>
      </c>
      <c r="DR16" s="115">
        <f>DS16+DT16</f>
        <v>1.253</v>
      </c>
      <c r="DS16" s="115">
        <f>SUM(DS17:DS22)/2</f>
        <v>1.253</v>
      </c>
      <c r="DT16" s="115">
        <f>SUM(DT17:DT22)/2</f>
        <v>0</v>
      </c>
      <c r="DU16" s="115">
        <f>SUM(DU17:DU22)/2</f>
        <v>18</v>
      </c>
      <c r="DV16" s="116">
        <f>SUM(DV17:DV22)/2</f>
        <v>33.6449</v>
      </c>
      <c r="DW16" s="117">
        <f t="shared" si="24"/>
        <v>4.19</v>
      </c>
      <c r="DX16" s="115">
        <f t="shared" si="25"/>
        <v>0</v>
      </c>
      <c r="DY16" s="115">
        <f>SUM(DY17:DY22)/2</f>
        <v>0</v>
      </c>
      <c r="DZ16" s="115">
        <f>SUM(DZ17:DZ22)/2</f>
        <v>0</v>
      </c>
      <c r="EA16" s="115">
        <f>SUM(EA17:EA22)/2</f>
        <v>4.19</v>
      </c>
      <c r="EB16" s="115">
        <f>SUM(EB17:EB22)/2</f>
        <v>0</v>
      </c>
      <c r="EC16" s="115">
        <f>SUM(EC17:EC22)/2</f>
        <v>0</v>
      </c>
      <c r="ED16" s="115">
        <f>EE16+EF16</f>
        <v>-2.5000000000000004</v>
      </c>
      <c r="EE16" s="115">
        <f t="shared" si="26"/>
        <v>-2.5000000000000004</v>
      </c>
      <c r="EF16" s="115">
        <f>EI16</f>
        <v>0</v>
      </c>
      <c r="EG16" s="115">
        <f>EH16+EI16</f>
        <v>1.69</v>
      </c>
      <c r="EH16" s="115">
        <f>SUM(EH17:EH22)/2</f>
        <v>1.69</v>
      </c>
      <c r="EI16" s="115">
        <f>SUM(EI17:EI22)/2</f>
        <v>0</v>
      </c>
      <c r="EJ16" s="115">
        <f>SUM(EJ17:EJ22)/2</f>
        <v>30</v>
      </c>
      <c r="EK16" s="116">
        <f>SUM(EK17:EK22)/2</f>
        <v>0</v>
      </c>
      <c r="EL16" s="117">
        <f t="shared" si="27"/>
        <v>6.3035</v>
      </c>
      <c r="EM16" s="115">
        <f t="shared" si="28"/>
        <v>0</v>
      </c>
      <c r="EN16" s="115">
        <f>SUM(EN17:EN22)/2</f>
        <v>0</v>
      </c>
      <c r="EO16" s="115">
        <f>SUM(EO17:EO22)/2</f>
        <v>0</v>
      </c>
      <c r="EP16" s="115">
        <f>SUM(EP17:EP22)/2</f>
        <v>6.0785</v>
      </c>
      <c r="EQ16" s="115">
        <f>SUM(EQ17:EQ22)/2</f>
        <v>0.225</v>
      </c>
      <c r="ER16" s="115">
        <f>SUM(ER17:ER22)/2</f>
        <v>0</v>
      </c>
      <c r="ES16" s="115">
        <f>ET16+EU16</f>
        <v>-2.6978</v>
      </c>
      <c r="ET16" s="115">
        <f t="shared" si="29"/>
        <v>-2.6978</v>
      </c>
      <c r="EU16" s="115">
        <f>EX16</f>
        <v>0</v>
      </c>
      <c r="EV16" s="115">
        <f>EW16+EX16</f>
        <v>3.6056999999999997</v>
      </c>
      <c r="EW16" s="115">
        <f>SUM(EW17:EW22)/2</f>
        <v>3.6056999999999997</v>
      </c>
      <c r="EX16" s="115">
        <f>SUM(EX17:EX22)/2</f>
        <v>0</v>
      </c>
      <c r="EY16" s="115">
        <f>SUM(EY17:EY22)/2</f>
        <v>65</v>
      </c>
      <c r="EZ16" s="116">
        <f>SUM(EZ17:EZ22)/2</f>
        <v>0</v>
      </c>
      <c r="FA16" s="117">
        <f t="shared" si="30"/>
        <v>6.96</v>
      </c>
      <c r="FB16" s="115">
        <f t="shared" si="31"/>
        <v>0</v>
      </c>
      <c r="FC16" s="115">
        <f>SUM(FC17:FC22)/2</f>
        <v>0</v>
      </c>
      <c r="FD16" s="115">
        <f>SUM(FD17:FD22)/2</f>
        <v>0</v>
      </c>
      <c r="FE16" s="115">
        <f>SUM(FE17:FE22)/2</f>
        <v>6.51</v>
      </c>
      <c r="FF16" s="115">
        <f>SUM(FF17:FF22)/2</f>
        <v>0.45</v>
      </c>
      <c r="FG16" s="115">
        <f>SUM(FG17:FG22)/2</f>
        <v>0</v>
      </c>
      <c r="FH16" s="115">
        <f>FI16+FJ16</f>
        <v>-2.8200000000000003</v>
      </c>
      <c r="FI16" s="115">
        <f t="shared" si="32"/>
        <v>-2.8200000000000003</v>
      </c>
      <c r="FJ16" s="115">
        <f>FM16</f>
        <v>0</v>
      </c>
      <c r="FK16" s="115">
        <f>FL16+FM16</f>
        <v>4.14</v>
      </c>
      <c r="FL16" s="115">
        <f>SUM(FL17:FL22)/2</f>
        <v>4.14</v>
      </c>
      <c r="FM16" s="115">
        <f>SUM(FM17:FM22)/2</f>
        <v>0</v>
      </c>
      <c r="FN16" s="115">
        <f>SUM(FN17:FN22)/2</f>
        <v>90</v>
      </c>
      <c r="FO16" s="116">
        <f>SUM(FO17:FO22)/2</f>
        <v>0</v>
      </c>
      <c r="FP16" s="117">
        <f t="shared" si="33"/>
        <v>7.934</v>
      </c>
      <c r="FQ16" s="115">
        <f t="shared" si="34"/>
        <v>0</v>
      </c>
      <c r="FR16" s="115">
        <f>SUM(FR17:FR22)/2</f>
        <v>0</v>
      </c>
      <c r="FS16" s="115">
        <f>SUM(FS17:FS22)/2</f>
        <v>0</v>
      </c>
      <c r="FT16" s="115">
        <f>SUM(FT17:FT22)/2</f>
        <v>7.259</v>
      </c>
      <c r="FU16" s="115">
        <f>SUM(FU17:FU22)/2</f>
        <v>0.675</v>
      </c>
      <c r="FV16" s="115">
        <f>SUM(FV17:FV22)/2</f>
        <v>0</v>
      </c>
      <c r="FW16" s="115">
        <f>FX16+FY16</f>
        <v>-2.5353000000000003</v>
      </c>
      <c r="FX16" s="115">
        <f t="shared" si="35"/>
        <v>-2.5353000000000003</v>
      </c>
      <c r="FY16" s="115">
        <f>GB16</f>
        <v>0</v>
      </c>
      <c r="FZ16" s="115">
        <f>GA16+GB16</f>
        <v>5.3987</v>
      </c>
      <c r="GA16" s="115">
        <f>SUM(GA17:GA22)/2</f>
        <v>5.3987</v>
      </c>
      <c r="GB16" s="115">
        <f>SUM(GB17:GB22)/2</f>
        <v>0</v>
      </c>
      <c r="GC16" s="115">
        <f>SUM(GC17:GC22)/2</f>
        <v>125</v>
      </c>
      <c r="GD16" s="116">
        <f>SUM(GD17:GD22)/2</f>
        <v>0</v>
      </c>
      <c r="GE16" s="117">
        <f t="shared" si="36"/>
        <v>67.7265</v>
      </c>
      <c r="GF16" s="115">
        <f t="shared" si="37"/>
        <v>0</v>
      </c>
      <c r="GG16" s="115">
        <f>SUM(GG17:GG22)/2</f>
        <v>0</v>
      </c>
      <c r="GH16" s="115">
        <f>SUM(GH17:GH22)/2</f>
        <v>0</v>
      </c>
      <c r="GI16" s="115">
        <f>SUM(GI17:GI22)/2</f>
        <v>64.3515</v>
      </c>
      <c r="GJ16" s="115">
        <f>SUM(GJ17:GJ22)/2</f>
        <v>3.375</v>
      </c>
      <c r="GK16" s="115">
        <f>SUM(GK17:GK22)/2</f>
        <v>0</v>
      </c>
      <c r="GL16" s="115">
        <f>GM16+GN16</f>
        <v>-27.597300000000004</v>
      </c>
      <c r="GM16" s="115">
        <f t="shared" si="38"/>
        <v>-27.597300000000004</v>
      </c>
      <c r="GN16" s="115">
        <f>GQ16</f>
        <v>0</v>
      </c>
      <c r="GO16" s="115">
        <f>GP16+GQ16</f>
        <v>40.1292</v>
      </c>
      <c r="GP16" s="115">
        <f>SUM(GP17:GP22)/2</f>
        <v>40.1292</v>
      </c>
      <c r="GQ16" s="115">
        <f>SUM(GQ17:GQ22)/2</f>
        <v>0</v>
      </c>
      <c r="GR16" s="115">
        <f>SUM(GR17:GR22)/2</f>
        <v>800</v>
      </c>
      <c r="GS16" s="116">
        <f>SUM(GS17:GS22)/2</f>
        <v>800</v>
      </c>
    </row>
    <row r="17" spans="1:201" s="118" customFormat="1" ht="12.75">
      <c r="A17" s="82"/>
      <c r="B17" s="82"/>
      <c r="C17" s="111" t="s">
        <v>72</v>
      </c>
      <c r="D17" s="112"/>
      <c r="E17" s="112"/>
      <c r="F17" s="113" t="s">
        <v>66</v>
      </c>
      <c r="G17" s="114">
        <f t="shared" si="0"/>
        <v>7.17</v>
      </c>
      <c r="H17" s="115">
        <f t="shared" si="1"/>
        <v>0</v>
      </c>
      <c r="I17" s="115">
        <f>SUM(I18:I19)</f>
        <v>0</v>
      </c>
      <c r="J17" s="115">
        <f>SUM(J18:J19)</f>
        <v>0</v>
      </c>
      <c r="K17" s="115">
        <f>SUM(K18:K19)</f>
        <v>7.17</v>
      </c>
      <c r="L17" s="115">
        <f>SUM(L18:L19)</f>
        <v>0</v>
      </c>
      <c r="M17" s="115">
        <f>SUM(M18:M19)</f>
        <v>0</v>
      </c>
      <c r="N17" s="119"/>
      <c r="O17" s="115">
        <f t="shared" si="2"/>
        <v>-1.2000000000000002</v>
      </c>
      <c r="P17" s="119"/>
      <c r="Q17" s="119"/>
      <c r="R17" s="115">
        <f>SUM(R18:R19)</f>
        <v>5.97</v>
      </c>
      <c r="S17" s="120"/>
      <c r="T17" s="115">
        <f>SUM(T18:T19)</f>
        <v>135</v>
      </c>
      <c r="U17" s="116">
        <f>SUM(U18:U19)</f>
        <v>252.3364</v>
      </c>
      <c r="V17" s="117">
        <f t="shared" si="3"/>
        <v>6.423</v>
      </c>
      <c r="W17" s="115">
        <f t="shared" si="4"/>
        <v>0</v>
      </c>
      <c r="X17" s="115">
        <f>SUM(X18:X19)</f>
        <v>0</v>
      </c>
      <c r="Y17" s="115">
        <f>SUM(Y18:Y19)</f>
        <v>0</v>
      </c>
      <c r="Z17" s="115">
        <f>SUM(Z18:Z19)</f>
        <v>6.423</v>
      </c>
      <c r="AA17" s="115">
        <f>SUM(AA18:AA19)</f>
        <v>0</v>
      </c>
      <c r="AB17" s="115">
        <f>SUM(AB18:AB19)</f>
        <v>0</v>
      </c>
      <c r="AC17" s="119"/>
      <c r="AD17" s="115">
        <f t="shared" si="5"/>
        <v>-1.2000000000000002</v>
      </c>
      <c r="AE17" s="119"/>
      <c r="AF17" s="119"/>
      <c r="AG17" s="115">
        <f>SUM(AG18:AG19)</f>
        <v>5.223</v>
      </c>
      <c r="AH17" s="120">
        <v>0</v>
      </c>
      <c r="AI17" s="115">
        <f>SUM(AI18:AI19)</f>
        <v>110</v>
      </c>
      <c r="AJ17" s="116">
        <f>SUM(AJ18:AJ19)</f>
        <v>205.6075</v>
      </c>
      <c r="AK17" s="117">
        <f t="shared" si="6"/>
        <v>6.284</v>
      </c>
      <c r="AL17" s="115">
        <f t="shared" si="7"/>
        <v>0</v>
      </c>
      <c r="AM17" s="115">
        <f>SUM(AM18:AM19)</f>
        <v>0</v>
      </c>
      <c r="AN17" s="115">
        <f>SUM(AN18:AN19)</f>
        <v>0</v>
      </c>
      <c r="AO17" s="115">
        <f>SUM(AO18:AO19)</f>
        <v>6.284</v>
      </c>
      <c r="AP17" s="115">
        <f>SUM(AP18:AP19)</f>
        <v>0</v>
      </c>
      <c r="AQ17" s="115">
        <f>SUM(AQ18:AQ19)</f>
        <v>0</v>
      </c>
      <c r="AR17" s="119"/>
      <c r="AS17" s="115">
        <f t="shared" si="8"/>
        <v>-1.2999999999999998</v>
      </c>
      <c r="AT17" s="119"/>
      <c r="AU17" s="119"/>
      <c r="AV17" s="115">
        <f>SUM(AV18:AV19)</f>
        <v>4.984</v>
      </c>
      <c r="AW17" s="120">
        <v>0</v>
      </c>
      <c r="AX17" s="115">
        <f>SUM(AX18:AX19)</f>
        <v>100</v>
      </c>
      <c r="AY17" s="116">
        <f>SUM(AY18:AY19)</f>
        <v>186.9159</v>
      </c>
      <c r="AZ17" s="117">
        <f t="shared" si="9"/>
        <v>6.041</v>
      </c>
      <c r="BA17" s="115">
        <f t="shared" si="10"/>
        <v>0</v>
      </c>
      <c r="BB17" s="115">
        <f>SUM(BB18:BB19)</f>
        <v>0</v>
      </c>
      <c r="BC17" s="115">
        <f>SUM(BC18:BC19)</f>
        <v>0</v>
      </c>
      <c r="BD17" s="115">
        <f>SUM(BD18:BD19)</f>
        <v>6.041</v>
      </c>
      <c r="BE17" s="115">
        <f>SUM(BE18:BE19)</f>
        <v>0</v>
      </c>
      <c r="BF17" s="115">
        <f>SUM(BF18:BF19)</f>
        <v>0</v>
      </c>
      <c r="BG17" s="119"/>
      <c r="BH17" s="115">
        <f t="shared" si="11"/>
        <v>-2.3000000000000003</v>
      </c>
      <c r="BI17" s="119"/>
      <c r="BJ17" s="119"/>
      <c r="BK17" s="115">
        <f>SUM(BK18:BK19)</f>
        <v>3.741</v>
      </c>
      <c r="BL17" s="120">
        <v>0</v>
      </c>
      <c r="BM17" s="115">
        <f>SUM(BM18:BM19)</f>
        <v>65</v>
      </c>
      <c r="BN17" s="116">
        <f>SUM(BN18:BN19)</f>
        <v>121.4953</v>
      </c>
      <c r="BO17" s="117">
        <f t="shared" si="12"/>
        <v>4.804</v>
      </c>
      <c r="BP17" s="115">
        <f t="shared" si="13"/>
        <v>0</v>
      </c>
      <c r="BQ17" s="115">
        <f>SUM(BQ18:BQ19)</f>
        <v>0</v>
      </c>
      <c r="BR17" s="115">
        <f>SUM(BR18:BR19)</f>
        <v>0</v>
      </c>
      <c r="BS17" s="115">
        <f>SUM(BS18:BS19)</f>
        <v>4.804</v>
      </c>
      <c r="BT17" s="115">
        <f>SUM(BT18:BT19)</f>
        <v>0</v>
      </c>
      <c r="BU17" s="115">
        <f>SUM(BU18:BU19)</f>
        <v>0</v>
      </c>
      <c r="BV17" s="119"/>
      <c r="BW17" s="115">
        <f t="shared" si="14"/>
        <v>-2.6982000000000004</v>
      </c>
      <c r="BX17" s="119"/>
      <c r="BY17" s="119"/>
      <c r="BZ17" s="115">
        <f>SUM(BZ18:BZ19)</f>
        <v>2.1058</v>
      </c>
      <c r="CA17" s="120">
        <v>0</v>
      </c>
      <c r="CB17" s="115">
        <f>SUM(CB18:CB19)</f>
        <v>35</v>
      </c>
      <c r="CC17" s="116">
        <f>SUM(CC18:CC19)</f>
        <v>0</v>
      </c>
      <c r="CD17" s="117">
        <f t="shared" si="15"/>
        <v>3.725</v>
      </c>
      <c r="CE17" s="115">
        <f t="shared" si="16"/>
        <v>0</v>
      </c>
      <c r="CF17" s="115">
        <f>SUM(CF18:CF19)</f>
        <v>0</v>
      </c>
      <c r="CG17" s="115">
        <f>SUM(CG18:CG19)</f>
        <v>0</v>
      </c>
      <c r="CH17" s="115">
        <f>SUM(CH18:CH19)</f>
        <v>3.725</v>
      </c>
      <c r="CI17" s="115">
        <f>SUM(CI18:CI19)</f>
        <v>0</v>
      </c>
      <c r="CJ17" s="115">
        <f>SUM(CJ18:CJ19)</f>
        <v>0</v>
      </c>
      <c r="CK17" s="119"/>
      <c r="CL17" s="115">
        <f t="shared" si="17"/>
        <v>-2.6</v>
      </c>
      <c r="CM17" s="119"/>
      <c r="CN17" s="119"/>
      <c r="CO17" s="115">
        <f>SUM(CO18:CO19)</f>
        <v>1.125</v>
      </c>
      <c r="CP17" s="120">
        <v>0</v>
      </c>
      <c r="CQ17" s="115">
        <f>SUM(CQ18:CQ19)</f>
        <v>20</v>
      </c>
      <c r="CR17" s="116">
        <f>SUM(CR18:CR19)</f>
        <v>0</v>
      </c>
      <c r="CS17" s="117">
        <f t="shared" si="18"/>
        <v>1.914</v>
      </c>
      <c r="CT17" s="115">
        <f t="shared" si="19"/>
        <v>0</v>
      </c>
      <c r="CU17" s="115">
        <f>SUM(CU18:CU19)</f>
        <v>0</v>
      </c>
      <c r="CV17" s="115">
        <f>SUM(CV18:CV19)</f>
        <v>0</v>
      </c>
      <c r="CW17" s="115">
        <f>SUM(CW18:CW19)</f>
        <v>1.914</v>
      </c>
      <c r="CX17" s="115">
        <f>SUM(CX18:CX19)</f>
        <v>0</v>
      </c>
      <c r="CY17" s="115">
        <f>SUM(CY18:CY19)</f>
        <v>0</v>
      </c>
      <c r="CZ17" s="119"/>
      <c r="DA17" s="115">
        <f t="shared" si="20"/>
        <v>-1.15</v>
      </c>
      <c r="DB17" s="119"/>
      <c r="DC17" s="119"/>
      <c r="DD17" s="115">
        <f>SUM(DD18:DD19)</f>
        <v>0.764</v>
      </c>
      <c r="DE17" s="120">
        <v>0</v>
      </c>
      <c r="DF17" s="115">
        <f>SUM(DF18:DF19)</f>
        <v>7</v>
      </c>
      <c r="DG17" s="116">
        <f>SUM(DG18:DG19)</f>
        <v>0</v>
      </c>
      <c r="DH17" s="117">
        <f t="shared" si="21"/>
        <v>3.953</v>
      </c>
      <c r="DI17" s="115">
        <f t="shared" si="22"/>
        <v>0</v>
      </c>
      <c r="DJ17" s="115">
        <f>SUM(DJ18:DJ19)</f>
        <v>0</v>
      </c>
      <c r="DK17" s="115">
        <f>SUM(DK18:DK19)</f>
        <v>0</v>
      </c>
      <c r="DL17" s="115">
        <f>SUM(DL18:DL19)</f>
        <v>3.953</v>
      </c>
      <c r="DM17" s="115">
        <f>SUM(DM18:DM19)</f>
        <v>0</v>
      </c>
      <c r="DN17" s="115">
        <f>SUM(DN18:DN19)</f>
        <v>0</v>
      </c>
      <c r="DO17" s="119"/>
      <c r="DP17" s="115">
        <f t="shared" si="23"/>
        <v>-2.7</v>
      </c>
      <c r="DQ17" s="119"/>
      <c r="DR17" s="119"/>
      <c r="DS17" s="115">
        <f>SUM(DS18:DS19)</f>
        <v>1.253</v>
      </c>
      <c r="DT17" s="120">
        <v>0</v>
      </c>
      <c r="DU17" s="115">
        <f>SUM(DU18:DU19)</f>
        <v>18</v>
      </c>
      <c r="DV17" s="116">
        <f>SUM(DV18:DV19)</f>
        <v>33.6449</v>
      </c>
      <c r="DW17" s="117">
        <f t="shared" si="24"/>
        <v>4.19</v>
      </c>
      <c r="DX17" s="115">
        <f t="shared" si="25"/>
        <v>0</v>
      </c>
      <c r="DY17" s="115">
        <f>SUM(DY18:DY19)</f>
        <v>0</v>
      </c>
      <c r="DZ17" s="115">
        <f>SUM(DZ18:DZ19)</f>
        <v>0</v>
      </c>
      <c r="EA17" s="115">
        <f>SUM(EA18:EA19)</f>
        <v>4.19</v>
      </c>
      <c r="EB17" s="115">
        <f>SUM(EB18:EB19)</f>
        <v>0</v>
      </c>
      <c r="EC17" s="115">
        <f>SUM(EC18:EC19)</f>
        <v>0</v>
      </c>
      <c r="ED17" s="119"/>
      <c r="EE17" s="115">
        <f t="shared" si="26"/>
        <v>-2.5000000000000004</v>
      </c>
      <c r="EF17" s="119"/>
      <c r="EG17" s="119"/>
      <c r="EH17" s="115">
        <f>SUM(EH18:EH19)</f>
        <v>1.69</v>
      </c>
      <c r="EI17" s="120">
        <v>0</v>
      </c>
      <c r="EJ17" s="115">
        <f>SUM(EJ18:EJ19)</f>
        <v>30</v>
      </c>
      <c r="EK17" s="116">
        <f>SUM(EK18:EK19)</f>
        <v>0</v>
      </c>
      <c r="EL17" s="117">
        <f t="shared" si="27"/>
        <v>6.0785</v>
      </c>
      <c r="EM17" s="115">
        <f t="shared" si="28"/>
        <v>0</v>
      </c>
      <c r="EN17" s="115">
        <f>SUM(EN18:EN19)</f>
        <v>0</v>
      </c>
      <c r="EO17" s="115">
        <f>SUM(EO18:EO19)</f>
        <v>0</v>
      </c>
      <c r="EP17" s="115">
        <f>SUM(EP18:EP19)</f>
        <v>6.0785</v>
      </c>
      <c r="EQ17" s="115">
        <f>SUM(EQ18:EQ19)</f>
        <v>0</v>
      </c>
      <c r="ER17" s="115">
        <f>SUM(ER18:ER19)</f>
        <v>0</v>
      </c>
      <c r="ES17" s="119"/>
      <c r="ET17" s="115">
        <f t="shared" si="29"/>
        <v>-2.4924</v>
      </c>
      <c r="EU17" s="119"/>
      <c r="EV17" s="119"/>
      <c r="EW17" s="115">
        <f>SUM(EW18:EW19)</f>
        <v>3.5861</v>
      </c>
      <c r="EX17" s="120">
        <v>0</v>
      </c>
      <c r="EY17" s="115">
        <f>SUM(EY18:EY19)</f>
        <v>65</v>
      </c>
      <c r="EZ17" s="116">
        <f>SUM(EZ18:EZ19)</f>
        <v>0</v>
      </c>
      <c r="FA17" s="117">
        <f t="shared" si="30"/>
        <v>6.51</v>
      </c>
      <c r="FB17" s="115">
        <f t="shared" si="31"/>
        <v>0</v>
      </c>
      <c r="FC17" s="115">
        <f>SUM(FC18:FC19)</f>
        <v>0</v>
      </c>
      <c r="FD17" s="115">
        <f>SUM(FD18:FD19)</f>
        <v>0</v>
      </c>
      <c r="FE17" s="115">
        <f>SUM(FE18:FE19)</f>
        <v>6.51</v>
      </c>
      <c r="FF17" s="115">
        <f>SUM(FF18:FF19)</f>
        <v>0</v>
      </c>
      <c r="FG17" s="115">
        <f>SUM(FG18:FG19)</f>
        <v>0</v>
      </c>
      <c r="FH17" s="119"/>
      <c r="FI17" s="115">
        <f t="shared" si="32"/>
        <v>-2.3999999999999995</v>
      </c>
      <c r="FJ17" s="119"/>
      <c r="FK17" s="119"/>
      <c r="FL17" s="115">
        <f>SUM(FL18:FL19)</f>
        <v>4.11</v>
      </c>
      <c r="FM17" s="120">
        <v>0</v>
      </c>
      <c r="FN17" s="115">
        <f>SUM(FN18:FN19)</f>
        <v>90</v>
      </c>
      <c r="FO17" s="116">
        <f>SUM(FO18:FO19)</f>
        <v>0</v>
      </c>
      <c r="FP17" s="117">
        <f t="shared" si="33"/>
        <v>7.259</v>
      </c>
      <c r="FQ17" s="115">
        <f t="shared" si="34"/>
        <v>0</v>
      </c>
      <c r="FR17" s="115">
        <f>SUM(FR18:FR19)</f>
        <v>0</v>
      </c>
      <c r="FS17" s="115">
        <f>SUM(FS18:FS19)</f>
        <v>0</v>
      </c>
      <c r="FT17" s="115">
        <f>SUM(FT18:FT19)</f>
        <v>7.259</v>
      </c>
      <c r="FU17" s="115">
        <f>SUM(FU18:FU19)</f>
        <v>0</v>
      </c>
      <c r="FV17" s="115">
        <f>SUM(FV18:FV19)</f>
        <v>0</v>
      </c>
      <c r="FW17" s="119"/>
      <c r="FX17" s="115">
        <f t="shared" si="35"/>
        <v>-1.9000000000000004</v>
      </c>
      <c r="FY17" s="119"/>
      <c r="FZ17" s="119"/>
      <c r="GA17" s="115">
        <f>SUM(GA18:GA19)</f>
        <v>5.359</v>
      </c>
      <c r="GB17" s="120">
        <v>0</v>
      </c>
      <c r="GC17" s="115">
        <f>SUM(GC18:GC19)</f>
        <v>125</v>
      </c>
      <c r="GD17" s="116">
        <f>SUM(GD18:GD19)</f>
        <v>0</v>
      </c>
      <c r="GE17" s="117">
        <f t="shared" si="36"/>
        <v>64.3515</v>
      </c>
      <c r="GF17" s="115">
        <f t="shared" si="37"/>
        <v>0</v>
      </c>
      <c r="GG17" s="115">
        <f>SUM(GG18:GG19)</f>
        <v>0</v>
      </c>
      <c r="GH17" s="115">
        <f>SUM(GH18:GH19)</f>
        <v>0</v>
      </c>
      <c r="GI17" s="115">
        <f>SUM(GI18:GI19)</f>
        <v>64.3515</v>
      </c>
      <c r="GJ17" s="115">
        <f>SUM(GJ18:GJ19)</f>
        <v>0</v>
      </c>
      <c r="GK17" s="115">
        <f>SUM(GK18:GK19)</f>
        <v>0</v>
      </c>
      <c r="GL17" s="119"/>
      <c r="GM17" s="115">
        <f t="shared" si="38"/>
        <v>-24.440600000000003</v>
      </c>
      <c r="GN17" s="119"/>
      <c r="GO17" s="119"/>
      <c r="GP17" s="115">
        <f>SUM(GP18:GP19)</f>
        <v>39.9109</v>
      </c>
      <c r="GQ17" s="120">
        <v>0</v>
      </c>
      <c r="GR17" s="115">
        <f>SUM(GR18:GR19)</f>
        <v>800</v>
      </c>
      <c r="GS17" s="116">
        <f>SUM(GS18:GS19)</f>
        <v>800</v>
      </c>
    </row>
    <row r="18" spans="1:201" s="118" customFormat="1" ht="12.75" outlineLevel="1">
      <c r="A18" s="82"/>
      <c r="B18" s="82"/>
      <c r="C18" s="111"/>
      <c r="D18" s="112"/>
      <c r="E18" s="112"/>
      <c r="F18" s="113" t="s">
        <v>68</v>
      </c>
      <c r="G18" s="114">
        <f t="shared" si="0"/>
        <v>0</v>
      </c>
      <c r="H18" s="115">
        <f t="shared" si="1"/>
        <v>0</v>
      </c>
      <c r="I18" s="119"/>
      <c r="J18" s="119"/>
      <c r="K18" s="119">
        <v>0</v>
      </c>
      <c r="L18" s="119"/>
      <c r="M18" s="119"/>
      <c r="N18" s="119"/>
      <c r="O18" s="115">
        <f t="shared" si="2"/>
        <v>0</v>
      </c>
      <c r="P18" s="119"/>
      <c r="Q18" s="119"/>
      <c r="R18" s="119"/>
      <c r="S18" s="119"/>
      <c r="T18" s="119"/>
      <c r="U18" s="121"/>
      <c r="V18" s="117">
        <f t="shared" si="3"/>
        <v>0</v>
      </c>
      <c r="W18" s="115">
        <f t="shared" si="4"/>
        <v>0</v>
      </c>
      <c r="X18" s="119"/>
      <c r="Y18" s="119"/>
      <c r="Z18" s="119">
        <v>0</v>
      </c>
      <c r="AA18" s="119"/>
      <c r="AB18" s="119"/>
      <c r="AC18" s="119"/>
      <c r="AD18" s="115">
        <f t="shared" si="5"/>
        <v>0</v>
      </c>
      <c r="AE18" s="119"/>
      <c r="AF18" s="119"/>
      <c r="AG18" s="119"/>
      <c r="AH18" s="119"/>
      <c r="AI18" s="119"/>
      <c r="AJ18" s="121"/>
      <c r="AK18" s="117">
        <f t="shared" si="6"/>
        <v>0</v>
      </c>
      <c r="AL18" s="115">
        <f t="shared" si="7"/>
        <v>0</v>
      </c>
      <c r="AM18" s="119"/>
      <c r="AN18" s="119"/>
      <c r="AO18" s="119">
        <v>0</v>
      </c>
      <c r="AP18" s="119"/>
      <c r="AQ18" s="119"/>
      <c r="AR18" s="119"/>
      <c r="AS18" s="115">
        <f t="shared" si="8"/>
        <v>0</v>
      </c>
      <c r="AT18" s="119"/>
      <c r="AU18" s="119"/>
      <c r="AV18" s="119"/>
      <c r="AW18" s="119"/>
      <c r="AX18" s="119"/>
      <c r="AY18" s="121"/>
      <c r="AZ18" s="117">
        <f t="shared" si="9"/>
        <v>0</v>
      </c>
      <c r="BA18" s="115">
        <f t="shared" si="10"/>
        <v>0</v>
      </c>
      <c r="BB18" s="119"/>
      <c r="BC18" s="119"/>
      <c r="BD18" s="119">
        <v>0</v>
      </c>
      <c r="BE18" s="119"/>
      <c r="BF18" s="119"/>
      <c r="BG18" s="119"/>
      <c r="BH18" s="115">
        <f t="shared" si="11"/>
        <v>0</v>
      </c>
      <c r="BI18" s="119"/>
      <c r="BJ18" s="119"/>
      <c r="BK18" s="119"/>
      <c r="BL18" s="119"/>
      <c r="BM18" s="119"/>
      <c r="BN18" s="121"/>
      <c r="BO18" s="117">
        <f t="shared" si="12"/>
        <v>0</v>
      </c>
      <c r="BP18" s="115">
        <f t="shared" si="13"/>
        <v>0</v>
      </c>
      <c r="BQ18" s="119"/>
      <c r="BR18" s="119"/>
      <c r="BS18" s="119">
        <v>0</v>
      </c>
      <c r="BT18" s="119"/>
      <c r="BU18" s="119"/>
      <c r="BV18" s="119"/>
      <c r="BW18" s="115">
        <f t="shared" si="14"/>
        <v>0</v>
      </c>
      <c r="BX18" s="119"/>
      <c r="BY18" s="119"/>
      <c r="BZ18" s="119"/>
      <c r="CA18" s="119"/>
      <c r="CB18" s="119"/>
      <c r="CC18" s="121"/>
      <c r="CD18" s="117">
        <f t="shared" si="15"/>
        <v>0</v>
      </c>
      <c r="CE18" s="115">
        <f t="shared" si="16"/>
        <v>0</v>
      </c>
      <c r="CF18" s="119"/>
      <c r="CG18" s="119"/>
      <c r="CH18" s="119">
        <v>0</v>
      </c>
      <c r="CI18" s="119"/>
      <c r="CJ18" s="119"/>
      <c r="CK18" s="119"/>
      <c r="CL18" s="115">
        <f t="shared" si="17"/>
        <v>0</v>
      </c>
      <c r="CM18" s="119"/>
      <c r="CN18" s="119"/>
      <c r="CO18" s="119"/>
      <c r="CP18" s="119"/>
      <c r="CQ18" s="119"/>
      <c r="CR18" s="121"/>
      <c r="CS18" s="117">
        <f t="shared" si="18"/>
        <v>0</v>
      </c>
      <c r="CT18" s="115">
        <f t="shared" si="19"/>
        <v>0</v>
      </c>
      <c r="CU18" s="119"/>
      <c r="CV18" s="119"/>
      <c r="CW18" s="119">
        <v>0</v>
      </c>
      <c r="CX18" s="119"/>
      <c r="CY18" s="119"/>
      <c r="CZ18" s="119"/>
      <c r="DA18" s="115">
        <f t="shared" si="20"/>
        <v>0</v>
      </c>
      <c r="DB18" s="119"/>
      <c r="DC18" s="119"/>
      <c r="DD18" s="119"/>
      <c r="DE18" s="119"/>
      <c r="DF18" s="119"/>
      <c r="DG18" s="121"/>
      <c r="DH18" s="117">
        <f t="shared" si="21"/>
        <v>0</v>
      </c>
      <c r="DI18" s="115">
        <f t="shared" si="22"/>
        <v>0</v>
      </c>
      <c r="DJ18" s="119"/>
      <c r="DK18" s="119"/>
      <c r="DL18" s="119">
        <v>0</v>
      </c>
      <c r="DM18" s="119"/>
      <c r="DN18" s="119"/>
      <c r="DO18" s="119"/>
      <c r="DP18" s="115">
        <f t="shared" si="23"/>
        <v>0</v>
      </c>
      <c r="DQ18" s="119"/>
      <c r="DR18" s="119"/>
      <c r="DS18" s="119"/>
      <c r="DT18" s="119"/>
      <c r="DU18" s="119"/>
      <c r="DV18" s="121"/>
      <c r="DW18" s="117">
        <f t="shared" si="24"/>
        <v>0</v>
      </c>
      <c r="DX18" s="115">
        <f t="shared" si="25"/>
        <v>0</v>
      </c>
      <c r="DY18" s="119"/>
      <c r="DZ18" s="119"/>
      <c r="EA18" s="119">
        <v>0</v>
      </c>
      <c r="EB18" s="119"/>
      <c r="EC18" s="119"/>
      <c r="ED18" s="119"/>
      <c r="EE18" s="115">
        <f t="shared" si="26"/>
        <v>0</v>
      </c>
      <c r="EF18" s="119"/>
      <c r="EG18" s="119"/>
      <c r="EH18" s="119"/>
      <c r="EI18" s="119"/>
      <c r="EJ18" s="119"/>
      <c r="EK18" s="121"/>
      <c r="EL18" s="117">
        <f t="shared" si="27"/>
        <v>0</v>
      </c>
      <c r="EM18" s="115">
        <f t="shared" si="28"/>
        <v>0</v>
      </c>
      <c r="EN18" s="119"/>
      <c r="EO18" s="119"/>
      <c r="EP18" s="119">
        <v>0</v>
      </c>
      <c r="EQ18" s="119"/>
      <c r="ER18" s="119"/>
      <c r="ES18" s="119"/>
      <c r="ET18" s="115">
        <f t="shared" si="29"/>
        <v>0</v>
      </c>
      <c r="EU18" s="119"/>
      <c r="EV18" s="119"/>
      <c r="EW18" s="119"/>
      <c r="EX18" s="119"/>
      <c r="EY18" s="119"/>
      <c r="EZ18" s="121"/>
      <c r="FA18" s="117">
        <f t="shared" si="30"/>
        <v>0</v>
      </c>
      <c r="FB18" s="115">
        <f t="shared" si="31"/>
        <v>0</v>
      </c>
      <c r="FC18" s="119"/>
      <c r="FD18" s="119"/>
      <c r="FE18" s="119">
        <v>0</v>
      </c>
      <c r="FF18" s="119"/>
      <c r="FG18" s="119"/>
      <c r="FH18" s="119"/>
      <c r="FI18" s="115">
        <f t="shared" si="32"/>
        <v>0</v>
      </c>
      <c r="FJ18" s="119"/>
      <c r="FK18" s="119"/>
      <c r="FL18" s="119"/>
      <c r="FM18" s="119"/>
      <c r="FN18" s="119"/>
      <c r="FO18" s="121"/>
      <c r="FP18" s="117">
        <f t="shared" si="33"/>
        <v>0</v>
      </c>
      <c r="FQ18" s="115">
        <f t="shared" si="34"/>
        <v>0</v>
      </c>
      <c r="FR18" s="119"/>
      <c r="FS18" s="119"/>
      <c r="FT18" s="119">
        <v>0</v>
      </c>
      <c r="FU18" s="119"/>
      <c r="FV18" s="119"/>
      <c r="FW18" s="119"/>
      <c r="FX18" s="115">
        <f t="shared" si="35"/>
        <v>0</v>
      </c>
      <c r="FY18" s="119"/>
      <c r="FZ18" s="119"/>
      <c r="GA18" s="119"/>
      <c r="GB18" s="119"/>
      <c r="GC18" s="119"/>
      <c r="GD18" s="121"/>
      <c r="GE18" s="117">
        <f t="shared" si="36"/>
        <v>0</v>
      </c>
      <c r="GF18" s="115">
        <f t="shared" si="37"/>
        <v>0</v>
      </c>
      <c r="GG18" s="119">
        <f aca="true" t="shared" si="39" ref="GG18:GK19">I18+X18+AM18+BB18+BQ18+CF18+CU18+DJ18+DY18+EN18+FC18+FR18</f>
        <v>0</v>
      </c>
      <c r="GH18" s="119">
        <f t="shared" si="39"/>
        <v>0</v>
      </c>
      <c r="GI18" s="119">
        <f t="shared" si="39"/>
        <v>0</v>
      </c>
      <c r="GJ18" s="119">
        <f t="shared" si="39"/>
        <v>0</v>
      </c>
      <c r="GK18" s="119">
        <f t="shared" si="39"/>
        <v>0</v>
      </c>
      <c r="GL18" s="119"/>
      <c r="GM18" s="115">
        <f t="shared" si="38"/>
        <v>0</v>
      </c>
      <c r="GN18" s="119"/>
      <c r="GO18" s="119"/>
      <c r="GP18" s="119">
        <f>R18+AG18+AV18+BK18+BZ18+CO18+DD18+DS18+EH18+EW18+FL18+GA18</f>
        <v>0</v>
      </c>
      <c r="GQ18" s="119"/>
      <c r="GR18" s="119">
        <f>T18+AI18+AX18+BM18+CB18+CQ18+DF18+DU18+EJ18+EY18+FN18+GC18</f>
        <v>0</v>
      </c>
      <c r="GS18" s="121">
        <f>U18+AJ18+AY18+BN18+CC18+CR18+DG18+DV18+EK18+EZ18+FO18+GD18</f>
        <v>0</v>
      </c>
    </row>
    <row r="19" spans="1:201" s="118" customFormat="1" ht="12.75" outlineLevel="1">
      <c r="A19" s="82"/>
      <c r="B19" s="82"/>
      <c r="C19" s="111"/>
      <c r="D19" s="112"/>
      <c r="E19" s="112"/>
      <c r="F19" s="113" t="s">
        <v>70</v>
      </c>
      <c r="G19" s="114">
        <f t="shared" si="0"/>
        <v>7.17</v>
      </c>
      <c r="H19" s="115">
        <f t="shared" si="1"/>
        <v>0</v>
      </c>
      <c r="I19" s="119"/>
      <c r="J19" s="119"/>
      <c r="K19" s="119">
        <v>7.17</v>
      </c>
      <c r="L19" s="119"/>
      <c r="M19" s="119"/>
      <c r="N19" s="119"/>
      <c r="O19" s="115">
        <f t="shared" si="2"/>
        <v>-1.2000000000000002</v>
      </c>
      <c r="P19" s="119"/>
      <c r="Q19" s="119"/>
      <c r="R19" s="119">
        <v>5.97</v>
      </c>
      <c r="S19" s="119"/>
      <c r="T19" s="119">
        <v>135</v>
      </c>
      <c r="U19" s="121">
        <v>252.3364</v>
      </c>
      <c r="V19" s="117">
        <f t="shared" si="3"/>
        <v>6.423</v>
      </c>
      <c r="W19" s="115">
        <f t="shared" si="4"/>
        <v>0</v>
      </c>
      <c r="X19" s="119"/>
      <c r="Y19" s="119"/>
      <c r="Z19" s="119">
        <v>6.423</v>
      </c>
      <c r="AA19" s="119"/>
      <c r="AB19" s="119"/>
      <c r="AC19" s="119"/>
      <c r="AD19" s="115">
        <f t="shared" si="5"/>
        <v>-1.2000000000000002</v>
      </c>
      <c r="AE19" s="119"/>
      <c r="AF19" s="119"/>
      <c r="AG19" s="119">
        <v>5.223</v>
      </c>
      <c r="AH19" s="119"/>
      <c r="AI19" s="119">
        <v>110</v>
      </c>
      <c r="AJ19" s="121">
        <v>205.6075</v>
      </c>
      <c r="AK19" s="117">
        <f t="shared" si="6"/>
        <v>6.284</v>
      </c>
      <c r="AL19" s="115">
        <f t="shared" si="7"/>
        <v>0</v>
      </c>
      <c r="AM19" s="119"/>
      <c r="AN19" s="119"/>
      <c r="AO19" s="119">
        <v>6.284</v>
      </c>
      <c r="AP19" s="119"/>
      <c r="AQ19" s="119"/>
      <c r="AR19" s="119"/>
      <c r="AS19" s="115">
        <f t="shared" si="8"/>
        <v>-1.2999999999999998</v>
      </c>
      <c r="AT19" s="119"/>
      <c r="AU19" s="119"/>
      <c r="AV19" s="119">
        <v>4.984</v>
      </c>
      <c r="AW19" s="119"/>
      <c r="AX19" s="119">
        <v>100</v>
      </c>
      <c r="AY19" s="121">
        <v>186.9159</v>
      </c>
      <c r="AZ19" s="117">
        <f t="shared" si="9"/>
        <v>6.041</v>
      </c>
      <c r="BA19" s="115">
        <f t="shared" si="10"/>
        <v>0</v>
      </c>
      <c r="BB19" s="119"/>
      <c r="BC19" s="119"/>
      <c r="BD19" s="119">
        <v>6.041</v>
      </c>
      <c r="BE19" s="119"/>
      <c r="BF19" s="119"/>
      <c r="BG19" s="119"/>
      <c r="BH19" s="115">
        <f t="shared" si="11"/>
        <v>-2.3000000000000003</v>
      </c>
      <c r="BI19" s="119"/>
      <c r="BJ19" s="119"/>
      <c r="BK19" s="119">
        <v>3.741</v>
      </c>
      <c r="BL19" s="119"/>
      <c r="BM19" s="119">
        <v>65</v>
      </c>
      <c r="BN19" s="121">
        <v>121.4953</v>
      </c>
      <c r="BO19" s="117">
        <f t="shared" si="12"/>
        <v>4.804</v>
      </c>
      <c r="BP19" s="115">
        <f t="shared" si="13"/>
        <v>0</v>
      </c>
      <c r="BQ19" s="119"/>
      <c r="BR19" s="119"/>
      <c r="BS19" s="119">
        <v>4.804</v>
      </c>
      <c r="BT19" s="119"/>
      <c r="BU19" s="119"/>
      <c r="BV19" s="119"/>
      <c r="BW19" s="115">
        <f t="shared" si="14"/>
        <v>-2.6982000000000004</v>
      </c>
      <c r="BX19" s="119"/>
      <c r="BY19" s="119"/>
      <c r="BZ19" s="119">
        <v>2.1058</v>
      </c>
      <c r="CA19" s="119"/>
      <c r="CB19" s="119">
        <v>35</v>
      </c>
      <c r="CC19" s="121">
        <v>0</v>
      </c>
      <c r="CD19" s="117">
        <f t="shared" si="15"/>
        <v>3.725</v>
      </c>
      <c r="CE19" s="115">
        <f t="shared" si="16"/>
        <v>0</v>
      </c>
      <c r="CF19" s="119"/>
      <c r="CG19" s="119"/>
      <c r="CH19" s="119">
        <v>3.725</v>
      </c>
      <c r="CI19" s="119"/>
      <c r="CJ19" s="119"/>
      <c r="CK19" s="119"/>
      <c r="CL19" s="115">
        <f t="shared" si="17"/>
        <v>-2.6</v>
      </c>
      <c r="CM19" s="119"/>
      <c r="CN19" s="119"/>
      <c r="CO19" s="119">
        <v>1.125</v>
      </c>
      <c r="CP19" s="119"/>
      <c r="CQ19" s="119">
        <v>20</v>
      </c>
      <c r="CR19" s="121">
        <v>0</v>
      </c>
      <c r="CS19" s="117">
        <f t="shared" si="18"/>
        <v>1.914</v>
      </c>
      <c r="CT19" s="115">
        <f t="shared" si="19"/>
        <v>0</v>
      </c>
      <c r="CU19" s="119"/>
      <c r="CV19" s="119"/>
      <c r="CW19" s="119">
        <v>1.914</v>
      </c>
      <c r="CX19" s="119"/>
      <c r="CY19" s="119"/>
      <c r="CZ19" s="119"/>
      <c r="DA19" s="115">
        <f t="shared" si="20"/>
        <v>-1.15</v>
      </c>
      <c r="DB19" s="119"/>
      <c r="DC19" s="119"/>
      <c r="DD19" s="119">
        <v>0.764</v>
      </c>
      <c r="DE19" s="119"/>
      <c r="DF19" s="119">
        <v>7</v>
      </c>
      <c r="DG19" s="121">
        <v>0</v>
      </c>
      <c r="DH19" s="117">
        <f t="shared" si="21"/>
        <v>3.953</v>
      </c>
      <c r="DI19" s="115">
        <f t="shared" si="22"/>
        <v>0</v>
      </c>
      <c r="DJ19" s="119"/>
      <c r="DK19" s="119"/>
      <c r="DL19" s="119">
        <v>3.953</v>
      </c>
      <c r="DM19" s="119"/>
      <c r="DN19" s="119"/>
      <c r="DO19" s="119"/>
      <c r="DP19" s="115">
        <f t="shared" si="23"/>
        <v>-2.7</v>
      </c>
      <c r="DQ19" s="119"/>
      <c r="DR19" s="119"/>
      <c r="DS19" s="119">
        <v>1.253</v>
      </c>
      <c r="DT19" s="119"/>
      <c r="DU19" s="119">
        <v>18</v>
      </c>
      <c r="DV19" s="121">
        <v>33.6449</v>
      </c>
      <c r="DW19" s="117">
        <f t="shared" si="24"/>
        <v>4.19</v>
      </c>
      <c r="DX19" s="115">
        <f t="shared" si="25"/>
        <v>0</v>
      </c>
      <c r="DY19" s="119"/>
      <c r="DZ19" s="119"/>
      <c r="EA19" s="119">
        <v>4.19</v>
      </c>
      <c r="EB19" s="119"/>
      <c r="EC19" s="119"/>
      <c r="ED19" s="119"/>
      <c r="EE19" s="115">
        <f t="shared" si="26"/>
        <v>-2.5000000000000004</v>
      </c>
      <c r="EF19" s="119"/>
      <c r="EG19" s="119"/>
      <c r="EH19" s="119">
        <v>1.69</v>
      </c>
      <c r="EI19" s="119"/>
      <c r="EJ19" s="119">
        <v>30</v>
      </c>
      <c r="EK19" s="121">
        <v>0</v>
      </c>
      <c r="EL19" s="117">
        <f t="shared" si="27"/>
        <v>6.0785</v>
      </c>
      <c r="EM19" s="115">
        <f t="shared" si="28"/>
        <v>0</v>
      </c>
      <c r="EN19" s="119"/>
      <c r="EO19" s="119"/>
      <c r="EP19" s="119">
        <v>6.0785</v>
      </c>
      <c r="EQ19" s="119"/>
      <c r="ER19" s="119"/>
      <c r="ES19" s="119"/>
      <c r="ET19" s="115">
        <f t="shared" si="29"/>
        <v>-2.4924</v>
      </c>
      <c r="EU19" s="119"/>
      <c r="EV19" s="119"/>
      <c r="EW19" s="119">
        <v>3.5861</v>
      </c>
      <c r="EX19" s="119"/>
      <c r="EY19" s="119">
        <v>65</v>
      </c>
      <c r="EZ19" s="121">
        <v>0</v>
      </c>
      <c r="FA19" s="117">
        <f t="shared" si="30"/>
        <v>6.51</v>
      </c>
      <c r="FB19" s="115">
        <f t="shared" si="31"/>
        <v>0</v>
      </c>
      <c r="FC19" s="119"/>
      <c r="FD19" s="119"/>
      <c r="FE19" s="119">
        <v>6.51</v>
      </c>
      <c r="FF19" s="119"/>
      <c r="FG19" s="119"/>
      <c r="FH19" s="119"/>
      <c r="FI19" s="115">
        <f t="shared" si="32"/>
        <v>-2.3999999999999995</v>
      </c>
      <c r="FJ19" s="119"/>
      <c r="FK19" s="119"/>
      <c r="FL19" s="119">
        <v>4.11</v>
      </c>
      <c r="FM19" s="119"/>
      <c r="FN19" s="119">
        <v>90</v>
      </c>
      <c r="FO19" s="121">
        <v>0</v>
      </c>
      <c r="FP19" s="117">
        <f t="shared" si="33"/>
        <v>7.259</v>
      </c>
      <c r="FQ19" s="115">
        <f t="shared" si="34"/>
        <v>0</v>
      </c>
      <c r="FR19" s="119"/>
      <c r="FS19" s="119"/>
      <c r="FT19" s="119">
        <v>7.259</v>
      </c>
      <c r="FU19" s="119"/>
      <c r="FV19" s="119"/>
      <c r="FW19" s="119"/>
      <c r="FX19" s="115">
        <f t="shared" si="35"/>
        <v>-1.9000000000000004</v>
      </c>
      <c r="FY19" s="119"/>
      <c r="FZ19" s="119"/>
      <c r="GA19" s="119">
        <v>5.359</v>
      </c>
      <c r="GB19" s="119"/>
      <c r="GC19" s="119">
        <v>125</v>
      </c>
      <c r="GD19" s="121">
        <v>0</v>
      </c>
      <c r="GE19" s="117">
        <f t="shared" si="36"/>
        <v>64.3515</v>
      </c>
      <c r="GF19" s="115">
        <f t="shared" si="37"/>
        <v>0</v>
      </c>
      <c r="GG19" s="119">
        <f t="shared" si="39"/>
        <v>0</v>
      </c>
      <c r="GH19" s="119">
        <f t="shared" si="39"/>
        <v>0</v>
      </c>
      <c r="GI19" s="119">
        <f t="shared" si="39"/>
        <v>64.3515</v>
      </c>
      <c r="GJ19" s="119">
        <f t="shared" si="39"/>
        <v>0</v>
      </c>
      <c r="GK19" s="119">
        <f t="shared" si="39"/>
        <v>0</v>
      </c>
      <c r="GL19" s="119"/>
      <c r="GM19" s="115">
        <f t="shared" si="38"/>
        <v>-24.440600000000003</v>
      </c>
      <c r="GN19" s="119"/>
      <c r="GO19" s="119"/>
      <c r="GP19" s="119">
        <f>R19+AG19+AV19+BK19+BZ19+CO19+DD19+DS19+EH19+EW19+FL19+GA19</f>
        <v>39.9109</v>
      </c>
      <c r="GQ19" s="119"/>
      <c r="GR19" s="119">
        <f>T19+AI19+AX19+BM19+CB19+CQ19+DF19+DU19+EJ19+EY19+FN19+GC19</f>
        <v>800</v>
      </c>
      <c r="GS19" s="121">
        <f>U19+AJ19+AY19+BN19+CC19+CR19+DG19+DV19+EK19+EZ19+FO19+GD19</f>
        <v>800</v>
      </c>
    </row>
    <row r="20" spans="1:201" s="118" customFormat="1" ht="12.75">
      <c r="A20" s="82"/>
      <c r="B20" s="82"/>
      <c r="C20" s="111" t="s">
        <v>73</v>
      </c>
      <c r="D20" s="122" t="s">
        <v>74</v>
      </c>
      <c r="E20" s="112"/>
      <c r="F20" s="113" t="s">
        <v>66</v>
      </c>
      <c r="G20" s="114">
        <f t="shared" si="0"/>
        <v>0.675</v>
      </c>
      <c r="H20" s="115">
        <f t="shared" si="1"/>
        <v>0</v>
      </c>
      <c r="I20" s="115">
        <f>SUM(I21:I22)</f>
        <v>0</v>
      </c>
      <c r="J20" s="115">
        <f>SUM(J21:J22)</f>
        <v>0</v>
      </c>
      <c r="K20" s="115">
        <f>SUM(K21:K22)</f>
        <v>0</v>
      </c>
      <c r="L20" s="115">
        <f>SUM(L21:L22)</f>
        <v>0.675</v>
      </c>
      <c r="M20" s="115">
        <f>SUM(M21:M22)</f>
        <v>0</v>
      </c>
      <c r="N20" s="119"/>
      <c r="O20" s="115">
        <f t="shared" si="2"/>
        <v>-0.6353000000000001</v>
      </c>
      <c r="P20" s="119"/>
      <c r="Q20" s="119"/>
      <c r="R20" s="115">
        <f>SUM(R21:R22)</f>
        <v>0.0397</v>
      </c>
      <c r="S20" s="120"/>
      <c r="T20" s="115">
        <f>SUM(T21:T22)</f>
        <v>0</v>
      </c>
      <c r="U20" s="116">
        <f>SUM(U21:U22)</f>
        <v>0</v>
      </c>
      <c r="V20" s="117">
        <f t="shared" si="3"/>
        <v>0.675</v>
      </c>
      <c r="W20" s="115">
        <f t="shared" si="4"/>
        <v>0</v>
      </c>
      <c r="X20" s="115">
        <f>SUM(X21:X22)</f>
        <v>0</v>
      </c>
      <c r="Y20" s="115">
        <f>SUM(Y21:Y22)</f>
        <v>0</v>
      </c>
      <c r="Z20" s="115">
        <f>SUM(Z21:Z22)</f>
        <v>0</v>
      </c>
      <c r="AA20" s="115">
        <f>SUM(AA21:AA22)</f>
        <v>0.675</v>
      </c>
      <c r="AB20" s="115">
        <f>SUM(AB21:AB22)</f>
        <v>0</v>
      </c>
      <c r="AC20" s="119"/>
      <c r="AD20" s="115">
        <f t="shared" si="5"/>
        <v>-0.6353000000000001</v>
      </c>
      <c r="AE20" s="119"/>
      <c r="AF20" s="119"/>
      <c r="AG20" s="115">
        <f>SUM(AG21:AG22)</f>
        <v>0.0397</v>
      </c>
      <c r="AH20" s="120">
        <v>0</v>
      </c>
      <c r="AI20" s="115">
        <f>SUM(AI21:AI22)</f>
        <v>0</v>
      </c>
      <c r="AJ20" s="116">
        <f>SUM(AJ21:AJ22)</f>
        <v>0</v>
      </c>
      <c r="AK20" s="117">
        <f t="shared" si="6"/>
        <v>0.45</v>
      </c>
      <c r="AL20" s="115">
        <f t="shared" si="7"/>
        <v>0</v>
      </c>
      <c r="AM20" s="115">
        <f>SUM(AM21:AM22)</f>
        <v>0</v>
      </c>
      <c r="AN20" s="115">
        <f>SUM(AN21:AN22)</f>
        <v>0</v>
      </c>
      <c r="AO20" s="115">
        <f>SUM(AO21:AO22)</f>
        <v>0</v>
      </c>
      <c r="AP20" s="115">
        <f>SUM(AP21:AP22)</f>
        <v>0.45</v>
      </c>
      <c r="AQ20" s="115">
        <f>SUM(AQ21:AQ22)</f>
        <v>0</v>
      </c>
      <c r="AR20" s="119"/>
      <c r="AS20" s="115">
        <f t="shared" si="8"/>
        <v>-0.42000000000000004</v>
      </c>
      <c r="AT20" s="119"/>
      <c r="AU20" s="119"/>
      <c r="AV20" s="115">
        <f>SUM(AV21:AV22)</f>
        <v>0.03</v>
      </c>
      <c r="AW20" s="120">
        <v>0</v>
      </c>
      <c r="AX20" s="115">
        <f>SUM(AX21:AX22)</f>
        <v>0</v>
      </c>
      <c r="AY20" s="116">
        <f>SUM(AY21:AY22)</f>
        <v>0</v>
      </c>
      <c r="AZ20" s="117">
        <f t="shared" si="9"/>
        <v>0.225</v>
      </c>
      <c r="BA20" s="115">
        <f t="shared" si="10"/>
        <v>0</v>
      </c>
      <c r="BB20" s="115">
        <f>SUM(BB21:BB22)</f>
        <v>0</v>
      </c>
      <c r="BC20" s="115">
        <f>SUM(BC21:BC22)</f>
        <v>0</v>
      </c>
      <c r="BD20" s="115">
        <f>SUM(BD21:BD22)</f>
        <v>0</v>
      </c>
      <c r="BE20" s="115">
        <f>SUM(BE21:BE22)</f>
        <v>0.225</v>
      </c>
      <c r="BF20" s="115">
        <f>SUM(BF21:BF22)</f>
        <v>0</v>
      </c>
      <c r="BG20" s="119"/>
      <c r="BH20" s="115">
        <f t="shared" si="11"/>
        <v>-0.2054</v>
      </c>
      <c r="BI20" s="119"/>
      <c r="BJ20" s="119"/>
      <c r="BK20" s="115">
        <f>SUM(BK21:BK22)</f>
        <v>0.0196</v>
      </c>
      <c r="BL20" s="120">
        <v>0</v>
      </c>
      <c r="BM20" s="115">
        <f>SUM(BM21:BM22)</f>
        <v>0</v>
      </c>
      <c r="BN20" s="116">
        <f>SUM(BN21:BN22)</f>
        <v>0</v>
      </c>
      <c r="BO20" s="117">
        <f t="shared" si="12"/>
        <v>0</v>
      </c>
      <c r="BP20" s="115">
        <f t="shared" si="13"/>
        <v>0</v>
      </c>
      <c r="BQ20" s="115">
        <f>SUM(BQ21:BQ22)</f>
        <v>0</v>
      </c>
      <c r="BR20" s="115">
        <f>SUM(BR21:BR22)</f>
        <v>0</v>
      </c>
      <c r="BS20" s="115">
        <f>SUM(BS21:BS22)</f>
        <v>0</v>
      </c>
      <c r="BT20" s="115">
        <f>SUM(BT21:BT22)</f>
        <v>0</v>
      </c>
      <c r="BU20" s="115">
        <f>SUM(BU21:BU22)</f>
        <v>0</v>
      </c>
      <c r="BV20" s="119"/>
      <c r="BW20" s="115">
        <f t="shared" si="14"/>
        <v>0</v>
      </c>
      <c r="BX20" s="119"/>
      <c r="BY20" s="119"/>
      <c r="BZ20" s="115">
        <f>SUM(BZ21:BZ22)</f>
        <v>0</v>
      </c>
      <c r="CA20" s="120">
        <v>0</v>
      </c>
      <c r="CB20" s="115">
        <f>SUM(CB21:CB22)</f>
        <v>0</v>
      </c>
      <c r="CC20" s="116">
        <f>SUM(CC21:CC22)</f>
        <v>0</v>
      </c>
      <c r="CD20" s="117">
        <f t="shared" si="15"/>
        <v>0</v>
      </c>
      <c r="CE20" s="115">
        <f t="shared" si="16"/>
        <v>0</v>
      </c>
      <c r="CF20" s="115">
        <f>SUM(CF21:CF22)</f>
        <v>0</v>
      </c>
      <c r="CG20" s="115">
        <f>SUM(CG21:CG22)</f>
        <v>0</v>
      </c>
      <c r="CH20" s="115">
        <f>SUM(CH21:CH22)</f>
        <v>0</v>
      </c>
      <c r="CI20" s="115">
        <f>SUM(CI21:CI22)</f>
        <v>0</v>
      </c>
      <c r="CJ20" s="115">
        <f>SUM(CJ21:CJ22)</f>
        <v>0</v>
      </c>
      <c r="CK20" s="119"/>
      <c r="CL20" s="115">
        <f t="shared" si="17"/>
        <v>0</v>
      </c>
      <c r="CM20" s="119"/>
      <c r="CN20" s="119"/>
      <c r="CO20" s="115">
        <f>SUM(CO21:CO22)</f>
        <v>0</v>
      </c>
      <c r="CP20" s="120">
        <v>0</v>
      </c>
      <c r="CQ20" s="115">
        <f>SUM(CQ21:CQ22)</f>
        <v>0</v>
      </c>
      <c r="CR20" s="116">
        <f>SUM(CR21:CR22)</f>
        <v>0</v>
      </c>
      <c r="CS20" s="117">
        <f t="shared" si="18"/>
        <v>0</v>
      </c>
      <c r="CT20" s="115">
        <f t="shared" si="19"/>
        <v>0</v>
      </c>
      <c r="CU20" s="115">
        <f>SUM(CU21:CU22)</f>
        <v>0</v>
      </c>
      <c r="CV20" s="115">
        <f>SUM(CV21:CV22)</f>
        <v>0</v>
      </c>
      <c r="CW20" s="115">
        <f>SUM(CW21:CW22)</f>
        <v>0</v>
      </c>
      <c r="CX20" s="115">
        <f>SUM(CX21:CX22)</f>
        <v>0</v>
      </c>
      <c r="CY20" s="115">
        <f>SUM(CY21:CY22)</f>
        <v>0</v>
      </c>
      <c r="CZ20" s="119"/>
      <c r="DA20" s="115">
        <f t="shared" si="20"/>
        <v>0</v>
      </c>
      <c r="DB20" s="119"/>
      <c r="DC20" s="119"/>
      <c r="DD20" s="115">
        <f>SUM(DD21:DD22)</f>
        <v>0</v>
      </c>
      <c r="DE20" s="120">
        <v>0</v>
      </c>
      <c r="DF20" s="115">
        <f>SUM(DF21:DF22)</f>
        <v>0</v>
      </c>
      <c r="DG20" s="116">
        <f>SUM(DG21:DG22)</f>
        <v>0</v>
      </c>
      <c r="DH20" s="117">
        <f t="shared" si="21"/>
        <v>0</v>
      </c>
      <c r="DI20" s="115">
        <f t="shared" si="22"/>
        <v>0</v>
      </c>
      <c r="DJ20" s="115">
        <f>SUM(DJ21:DJ22)</f>
        <v>0</v>
      </c>
      <c r="DK20" s="115">
        <f>SUM(DK21:DK22)</f>
        <v>0</v>
      </c>
      <c r="DL20" s="115">
        <f>SUM(DL21:DL22)</f>
        <v>0</v>
      </c>
      <c r="DM20" s="115">
        <f>SUM(DM21:DM22)</f>
        <v>0</v>
      </c>
      <c r="DN20" s="115">
        <f>SUM(DN21:DN22)</f>
        <v>0</v>
      </c>
      <c r="DO20" s="119"/>
      <c r="DP20" s="115">
        <f t="shared" si="23"/>
        <v>0</v>
      </c>
      <c r="DQ20" s="119"/>
      <c r="DR20" s="119"/>
      <c r="DS20" s="115">
        <f>SUM(DS21:DS22)</f>
        <v>0</v>
      </c>
      <c r="DT20" s="120">
        <v>0</v>
      </c>
      <c r="DU20" s="115">
        <f>SUM(DU21:DU22)</f>
        <v>0</v>
      </c>
      <c r="DV20" s="116">
        <f>SUM(DV21:DV22)</f>
        <v>0</v>
      </c>
      <c r="DW20" s="117">
        <f t="shared" si="24"/>
        <v>0</v>
      </c>
      <c r="DX20" s="115">
        <f t="shared" si="25"/>
        <v>0</v>
      </c>
      <c r="DY20" s="115">
        <f>SUM(DY21:DY22)</f>
        <v>0</v>
      </c>
      <c r="DZ20" s="115">
        <f>SUM(DZ21:DZ22)</f>
        <v>0</v>
      </c>
      <c r="EA20" s="115">
        <f>SUM(EA21:EA22)</f>
        <v>0</v>
      </c>
      <c r="EB20" s="115">
        <f>SUM(EB21:EB22)</f>
        <v>0</v>
      </c>
      <c r="EC20" s="115">
        <f>SUM(EC21:EC22)</f>
        <v>0</v>
      </c>
      <c r="ED20" s="119"/>
      <c r="EE20" s="115">
        <f t="shared" si="26"/>
        <v>0</v>
      </c>
      <c r="EF20" s="119"/>
      <c r="EG20" s="119"/>
      <c r="EH20" s="115">
        <f>SUM(EH21:EH22)</f>
        <v>0</v>
      </c>
      <c r="EI20" s="120">
        <v>0</v>
      </c>
      <c r="EJ20" s="115">
        <f>SUM(EJ21:EJ22)</f>
        <v>0</v>
      </c>
      <c r="EK20" s="116">
        <f>SUM(EK21:EK22)</f>
        <v>0</v>
      </c>
      <c r="EL20" s="117">
        <f t="shared" si="27"/>
        <v>0.225</v>
      </c>
      <c r="EM20" s="115">
        <f t="shared" si="28"/>
        <v>0</v>
      </c>
      <c r="EN20" s="115">
        <f>SUM(EN21:EN22)</f>
        <v>0</v>
      </c>
      <c r="EO20" s="115">
        <f>SUM(EO21:EO22)</f>
        <v>0</v>
      </c>
      <c r="EP20" s="115">
        <f>SUM(EP21:EP22)</f>
        <v>0</v>
      </c>
      <c r="EQ20" s="115">
        <f>SUM(EQ21:EQ22)</f>
        <v>0.225</v>
      </c>
      <c r="ER20" s="115">
        <f>SUM(ER21:ER22)</f>
        <v>0</v>
      </c>
      <c r="ES20" s="119"/>
      <c r="ET20" s="115">
        <f t="shared" si="29"/>
        <v>-0.2054</v>
      </c>
      <c r="EU20" s="119"/>
      <c r="EV20" s="119"/>
      <c r="EW20" s="115">
        <f>SUM(EW21:EW22)</f>
        <v>0.0196</v>
      </c>
      <c r="EX20" s="120">
        <v>0</v>
      </c>
      <c r="EY20" s="115">
        <f>SUM(EY21:EY22)</f>
        <v>0</v>
      </c>
      <c r="EZ20" s="116">
        <f>SUM(EZ21:EZ22)</f>
        <v>0</v>
      </c>
      <c r="FA20" s="117">
        <f t="shared" si="30"/>
        <v>0.45</v>
      </c>
      <c r="FB20" s="115">
        <f t="shared" si="31"/>
        <v>0</v>
      </c>
      <c r="FC20" s="115">
        <f>SUM(FC21:FC22)</f>
        <v>0</v>
      </c>
      <c r="FD20" s="115">
        <f>SUM(FD21:FD22)</f>
        <v>0</v>
      </c>
      <c r="FE20" s="115">
        <f>SUM(FE21:FE22)</f>
        <v>0</v>
      </c>
      <c r="FF20" s="115">
        <f>SUM(FF21:FF22)</f>
        <v>0.45</v>
      </c>
      <c r="FG20" s="115">
        <f>SUM(FG21:FG22)</f>
        <v>0</v>
      </c>
      <c r="FH20" s="119"/>
      <c r="FI20" s="115">
        <f t="shared" si="32"/>
        <v>-0.42000000000000004</v>
      </c>
      <c r="FJ20" s="119"/>
      <c r="FK20" s="119"/>
      <c r="FL20" s="115">
        <f>SUM(FL21:FL22)</f>
        <v>0.03</v>
      </c>
      <c r="FM20" s="120">
        <v>0</v>
      </c>
      <c r="FN20" s="115">
        <f>SUM(FN21:FN22)</f>
        <v>0</v>
      </c>
      <c r="FO20" s="116">
        <f>SUM(FO21:FO22)</f>
        <v>0</v>
      </c>
      <c r="FP20" s="117">
        <f t="shared" si="33"/>
        <v>0.675</v>
      </c>
      <c r="FQ20" s="115">
        <f t="shared" si="34"/>
        <v>0</v>
      </c>
      <c r="FR20" s="115">
        <f>SUM(FR21:FR22)</f>
        <v>0</v>
      </c>
      <c r="FS20" s="115">
        <f>SUM(FS21:FS22)</f>
        <v>0</v>
      </c>
      <c r="FT20" s="115">
        <f>SUM(FT21:FT22)</f>
        <v>0</v>
      </c>
      <c r="FU20" s="115">
        <f>SUM(FU21:FU22)</f>
        <v>0.675</v>
      </c>
      <c r="FV20" s="115">
        <f>SUM(FV21:FV22)</f>
        <v>0</v>
      </c>
      <c r="FW20" s="119"/>
      <c r="FX20" s="115">
        <f t="shared" si="35"/>
        <v>-0.6353000000000001</v>
      </c>
      <c r="FY20" s="119"/>
      <c r="FZ20" s="119"/>
      <c r="GA20" s="115">
        <f>SUM(GA21:GA22)</f>
        <v>0.0397</v>
      </c>
      <c r="GB20" s="120">
        <v>0</v>
      </c>
      <c r="GC20" s="115">
        <f>SUM(GC21:GC22)</f>
        <v>0</v>
      </c>
      <c r="GD20" s="116">
        <f>SUM(GD21:GD22)</f>
        <v>0</v>
      </c>
      <c r="GE20" s="117">
        <f t="shared" si="36"/>
        <v>3.375</v>
      </c>
      <c r="GF20" s="115">
        <f t="shared" si="37"/>
        <v>0</v>
      </c>
      <c r="GG20" s="115">
        <f>SUM(GG21:GG22)</f>
        <v>0</v>
      </c>
      <c r="GH20" s="115">
        <f>SUM(GH21:GH22)</f>
        <v>0</v>
      </c>
      <c r="GI20" s="115">
        <f>SUM(GI21:GI22)</f>
        <v>0</v>
      </c>
      <c r="GJ20" s="115">
        <f>SUM(GJ21:GJ22)</f>
        <v>3.375</v>
      </c>
      <c r="GK20" s="115">
        <f>SUM(GK21:GK22)</f>
        <v>0</v>
      </c>
      <c r="GL20" s="119"/>
      <c r="GM20" s="115">
        <f t="shared" si="38"/>
        <v>-3.1567</v>
      </c>
      <c r="GN20" s="119"/>
      <c r="GO20" s="119"/>
      <c r="GP20" s="115">
        <f>SUM(GP21:GP22)</f>
        <v>0.2183</v>
      </c>
      <c r="GQ20" s="120">
        <v>0</v>
      </c>
      <c r="GR20" s="115">
        <f>SUM(GR21:GR22)</f>
        <v>0</v>
      </c>
      <c r="GS20" s="116">
        <f>SUM(GS21:GS22)</f>
        <v>0</v>
      </c>
    </row>
    <row r="21" spans="1:201" s="118" customFormat="1" ht="12.75" outlineLevel="1">
      <c r="A21" s="82"/>
      <c r="B21" s="82"/>
      <c r="C21" s="111"/>
      <c r="D21" s="112"/>
      <c r="E21" s="112"/>
      <c r="F21" s="113" t="s">
        <v>68</v>
      </c>
      <c r="G21" s="114">
        <f t="shared" si="0"/>
        <v>0.675</v>
      </c>
      <c r="H21" s="115">
        <f t="shared" si="1"/>
        <v>0</v>
      </c>
      <c r="I21" s="119"/>
      <c r="J21" s="119"/>
      <c r="K21" s="119"/>
      <c r="L21" s="119">
        <v>0.675</v>
      </c>
      <c r="M21" s="119"/>
      <c r="N21" s="119"/>
      <c r="O21" s="115">
        <f t="shared" si="2"/>
        <v>-0.6353000000000001</v>
      </c>
      <c r="P21" s="119"/>
      <c r="Q21" s="119"/>
      <c r="R21" s="119">
        <v>0.0397</v>
      </c>
      <c r="S21" s="119"/>
      <c r="T21" s="119"/>
      <c r="U21" s="121"/>
      <c r="V21" s="117">
        <f t="shared" si="3"/>
        <v>0.675</v>
      </c>
      <c r="W21" s="115">
        <f t="shared" si="4"/>
        <v>0</v>
      </c>
      <c r="X21" s="119"/>
      <c r="Y21" s="119"/>
      <c r="Z21" s="119"/>
      <c r="AA21" s="119">
        <v>0.675</v>
      </c>
      <c r="AB21" s="119"/>
      <c r="AC21" s="119"/>
      <c r="AD21" s="115">
        <f t="shared" si="5"/>
        <v>-0.6353000000000001</v>
      </c>
      <c r="AE21" s="119"/>
      <c r="AF21" s="119"/>
      <c r="AG21" s="119">
        <v>0.0397</v>
      </c>
      <c r="AH21" s="119"/>
      <c r="AI21" s="119"/>
      <c r="AJ21" s="121"/>
      <c r="AK21" s="117">
        <f t="shared" si="6"/>
        <v>0.45</v>
      </c>
      <c r="AL21" s="115">
        <f t="shared" si="7"/>
        <v>0</v>
      </c>
      <c r="AM21" s="119"/>
      <c r="AN21" s="119"/>
      <c r="AO21" s="119"/>
      <c r="AP21" s="119">
        <v>0.45</v>
      </c>
      <c r="AQ21" s="119"/>
      <c r="AR21" s="119"/>
      <c r="AS21" s="115">
        <f t="shared" si="8"/>
        <v>-0.42000000000000004</v>
      </c>
      <c r="AT21" s="119"/>
      <c r="AU21" s="119"/>
      <c r="AV21" s="119">
        <v>0.03</v>
      </c>
      <c r="AW21" s="119"/>
      <c r="AX21" s="119"/>
      <c r="AY21" s="121"/>
      <c r="AZ21" s="117">
        <f t="shared" si="9"/>
        <v>0.225</v>
      </c>
      <c r="BA21" s="115">
        <f t="shared" si="10"/>
        <v>0</v>
      </c>
      <c r="BB21" s="119"/>
      <c r="BC21" s="119"/>
      <c r="BD21" s="119"/>
      <c r="BE21" s="119">
        <v>0.225</v>
      </c>
      <c r="BF21" s="119"/>
      <c r="BG21" s="119"/>
      <c r="BH21" s="115">
        <f t="shared" si="11"/>
        <v>-0.2054</v>
      </c>
      <c r="BI21" s="119"/>
      <c r="BJ21" s="119"/>
      <c r="BK21" s="119">
        <v>0.0196</v>
      </c>
      <c r="BL21" s="119"/>
      <c r="BM21" s="119"/>
      <c r="BN21" s="121"/>
      <c r="BO21" s="117">
        <f t="shared" si="12"/>
        <v>0</v>
      </c>
      <c r="BP21" s="115">
        <f t="shared" si="13"/>
        <v>0</v>
      </c>
      <c r="BQ21" s="119"/>
      <c r="BR21" s="119"/>
      <c r="BS21" s="119"/>
      <c r="BT21" s="119">
        <v>0</v>
      </c>
      <c r="BU21" s="119"/>
      <c r="BV21" s="119"/>
      <c r="BW21" s="115">
        <f t="shared" si="14"/>
        <v>0</v>
      </c>
      <c r="BX21" s="119"/>
      <c r="BY21" s="119"/>
      <c r="BZ21" s="119"/>
      <c r="CA21" s="119"/>
      <c r="CB21" s="119"/>
      <c r="CC21" s="121"/>
      <c r="CD21" s="117">
        <f t="shared" si="15"/>
        <v>0</v>
      </c>
      <c r="CE21" s="115">
        <f t="shared" si="16"/>
        <v>0</v>
      </c>
      <c r="CF21" s="119"/>
      <c r="CG21" s="119"/>
      <c r="CH21" s="119"/>
      <c r="CI21" s="119">
        <v>0</v>
      </c>
      <c r="CJ21" s="119"/>
      <c r="CK21" s="119"/>
      <c r="CL21" s="115">
        <f t="shared" si="17"/>
        <v>0</v>
      </c>
      <c r="CM21" s="119"/>
      <c r="CN21" s="119"/>
      <c r="CO21" s="119"/>
      <c r="CP21" s="119"/>
      <c r="CQ21" s="119"/>
      <c r="CR21" s="121"/>
      <c r="CS21" s="117">
        <f t="shared" si="18"/>
        <v>0</v>
      </c>
      <c r="CT21" s="115">
        <f t="shared" si="19"/>
        <v>0</v>
      </c>
      <c r="CU21" s="119"/>
      <c r="CV21" s="119"/>
      <c r="CW21" s="119"/>
      <c r="CX21" s="119">
        <v>0</v>
      </c>
      <c r="CY21" s="119"/>
      <c r="CZ21" s="119"/>
      <c r="DA21" s="115">
        <f t="shared" si="20"/>
        <v>0</v>
      </c>
      <c r="DB21" s="119"/>
      <c r="DC21" s="119"/>
      <c r="DD21" s="119"/>
      <c r="DE21" s="119"/>
      <c r="DF21" s="119"/>
      <c r="DG21" s="121"/>
      <c r="DH21" s="117">
        <f t="shared" si="21"/>
        <v>0</v>
      </c>
      <c r="DI21" s="115">
        <f t="shared" si="22"/>
        <v>0</v>
      </c>
      <c r="DJ21" s="119"/>
      <c r="DK21" s="119"/>
      <c r="DL21" s="119"/>
      <c r="DM21" s="119">
        <v>0</v>
      </c>
      <c r="DN21" s="119"/>
      <c r="DO21" s="119"/>
      <c r="DP21" s="115">
        <f t="shared" si="23"/>
        <v>0</v>
      </c>
      <c r="DQ21" s="119"/>
      <c r="DR21" s="119"/>
      <c r="DS21" s="119"/>
      <c r="DT21" s="119"/>
      <c r="DU21" s="119"/>
      <c r="DV21" s="121"/>
      <c r="DW21" s="117">
        <f t="shared" si="24"/>
        <v>0</v>
      </c>
      <c r="DX21" s="115">
        <f t="shared" si="25"/>
        <v>0</v>
      </c>
      <c r="DY21" s="119"/>
      <c r="DZ21" s="119"/>
      <c r="EA21" s="119"/>
      <c r="EB21" s="119">
        <v>0</v>
      </c>
      <c r="EC21" s="119"/>
      <c r="ED21" s="119"/>
      <c r="EE21" s="115">
        <f t="shared" si="26"/>
        <v>0</v>
      </c>
      <c r="EF21" s="119"/>
      <c r="EG21" s="119"/>
      <c r="EH21" s="119"/>
      <c r="EI21" s="119"/>
      <c r="EJ21" s="119"/>
      <c r="EK21" s="121"/>
      <c r="EL21" s="117">
        <f t="shared" si="27"/>
        <v>0.225</v>
      </c>
      <c r="EM21" s="115">
        <f t="shared" si="28"/>
        <v>0</v>
      </c>
      <c r="EN21" s="119"/>
      <c r="EO21" s="119"/>
      <c r="EP21" s="119"/>
      <c r="EQ21" s="119">
        <v>0.225</v>
      </c>
      <c r="ER21" s="119"/>
      <c r="ES21" s="119"/>
      <c r="ET21" s="115">
        <f t="shared" si="29"/>
        <v>-0.2054</v>
      </c>
      <c r="EU21" s="119"/>
      <c r="EV21" s="119"/>
      <c r="EW21" s="119">
        <v>0.0196</v>
      </c>
      <c r="EX21" s="119"/>
      <c r="EY21" s="119"/>
      <c r="EZ21" s="121"/>
      <c r="FA21" s="117">
        <f t="shared" si="30"/>
        <v>0.45</v>
      </c>
      <c r="FB21" s="115">
        <f t="shared" si="31"/>
        <v>0</v>
      </c>
      <c r="FC21" s="119"/>
      <c r="FD21" s="119"/>
      <c r="FE21" s="119"/>
      <c r="FF21" s="119">
        <v>0.45</v>
      </c>
      <c r="FG21" s="119"/>
      <c r="FH21" s="119"/>
      <c r="FI21" s="115">
        <f t="shared" si="32"/>
        <v>-0.42000000000000004</v>
      </c>
      <c r="FJ21" s="119"/>
      <c r="FK21" s="119"/>
      <c r="FL21" s="119">
        <v>0.03</v>
      </c>
      <c r="FM21" s="119"/>
      <c r="FN21" s="119"/>
      <c r="FO21" s="121"/>
      <c r="FP21" s="117">
        <f t="shared" si="33"/>
        <v>0.675</v>
      </c>
      <c r="FQ21" s="115">
        <f t="shared" si="34"/>
        <v>0</v>
      </c>
      <c r="FR21" s="119"/>
      <c r="FS21" s="119"/>
      <c r="FT21" s="119"/>
      <c r="FU21" s="119">
        <v>0.675</v>
      </c>
      <c r="FV21" s="119"/>
      <c r="FW21" s="119"/>
      <c r="FX21" s="115">
        <f t="shared" si="35"/>
        <v>-0.6353000000000001</v>
      </c>
      <c r="FY21" s="119"/>
      <c r="FZ21" s="119"/>
      <c r="GA21" s="119">
        <v>0.0397</v>
      </c>
      <c r="GB21" s="119"/>
      <c r="GC21" s="119"/>
      <c r="GD21" s="121"/>
      <c r="GE21" s="117">
        <f t="shared" si="36"/>
        <v>3.375</v>
      </c>
      <c r="GF21" s="115">
        <f t="shared" si="37"/>
        <v>0</v>
      </c>
      <c r="GG21" s="119">
        <f aca="true" t="shared" si="40" ref="GG21:GK22">I21+X21+AM21+BB21+BQ21+CF21+CU21+DJ21+DY21+EN21+FC21+FR21</f>
        <v>0</v>
      </c>
      <c r="GH21" s="119">
        <f t="shared" si="40"/>
        <v>0</v>
      </c>
      <c r="GI21" s="119">
        <f t="shared" si="40"/>
        <v>0</v>
      </c>
      <c r="GJ21" s="119">
        <f t="shared" si="40"/>
        <v>3.375</v>
      </c>
      <c r="GK21" s="119">
        <f t="shared" si="40"/>
        <v>0</v>
      </c>
      <c r="GL21" s="119"/>
      <c r="GM21" s="115">
        <f t="shared" si="38"/>
        <v>-3.1567</v>
      </c>
      <c r="GN21" s="119"/>
      <c r="GO21" s="119"/>
      <c r="GP21" s="119">
        <f>R21+AG21+AV21+BK21+BZ21+CO21+DD21+DS21+EH21+EW21+FL21+GA21</f>
        <v>0.2183</v>
      </c>
      <c r="GQ21" s="119"/>
      <c r="GR21" s="119">
        <f>T21+AI21+AX21+BM21+CB21+CQ21+DF21+DU21+EJ21+EY21+FN21+GC21</f>
        <v>0</v>
      </c>
      <c r="GS21" s="121">
        <f>U21+AJ21+AY21+BN21+CC21+CR21+DG21+DV21+EK21+EZ21+FO21+GD21</f>
        <v>0</v>
      </c>
    </row>
    <row r="22" spans="1:201" s="118" customFormat="1" ht="12.75" outlineLevel="1">
      <c r="A22" s="82"/>
      <c r="B22" s="82"/>
      <c r="C22" s="111"/>
      <c r="D22" s="112"/>
      <c r="E22" s="112"/>
      <c r="F22" s="113" t="s">
        <v>70</v>
      </c>
      <c r="G22" s="114">
        <f t="shared" si="0"/>
        <v>0</v>
      </c>
      <c r="H22" s="115">
        <f t="shared" si="1"/>
        <v>0</v>
      </c>
      <c r="I22" s="119"/>
      <c r="J22" s="119"/>
      <c r="K22" s="119"/>
      <c r="L22" s="119"/>
      <c r="M22" s="119"/>
      <c r="N22" s="119"/>
      <c r="O22" s="115">
        <f t="shared" si="2"/>
        <v>0</v>
      </c>
      <c r="P22" s="119"/>
      <c r="Q22" s="119"/>
      <c r="R22" s="119"/>
      <c r="S22" s="119"/>
      <c r="T22" s="119"/>
      <c r="U22" s="121"/>
      <c r="V22" s="117">
        <f t="shared" si="3"/>
        <v>0</v>
      </c>
      <c r="W22" s="115">
        <f t="shared" si="4"/>
        <v>0</v>
      </c>
      <c r="X22" s="119"/>
      <c r="Y22" s="119"/>
      <c r="Z22" s="119"/>
      <c r="AA22" s="119"/>
      <c r="AB22" s="119"/>
      <c r="AC22" s="119"/>
      <c r="AD22" s="115">
        <f t="shared" si="5"/>
        <v>0</v>
      </c>
      <c r="AE22" s="119"/>
      <c r="AF22" s="119"/>
      <c r="AG22" s="119"/>
      <c r="AH22" s="119"/>
      <c r="AI22" s="119"/>
      <c r="AJ22" s="121"/>
      <c r="AK22" s="117">
        <f t="shared" si="6"/>
        <v>0</v>
      </c>
      <c r="AL22" s="115">
        <f t="shared" si="7"/>
        <v>0</v>
      </c>
      <c r="AM22" s="119"/>
      <c r="AN22" s="119"/>
      <c r="AO22" s="119"/>
      <c r="AP22" s="119"/>
      <c r="AQ22" s="119"/>
      <c r="AR22" s="119"/>
      <c r="AS22" s="115">
        <f t="shared" si="8"/>
        <v>0</v>
      </c>
      <c r="AT22" s="119"/>
      <c r="AU22" s="119"/>
      <c r="AV22" s="119"/>
      <c r="AW22" s="119"/>
      <c r="AX22" s="119"/>
      <c r="AY22" s="121"/>
      <c r="AZ22" s="117">
        <f t="shared" si="9"/>
        <v>0</v>
      </c>
      <c r="BA22" s="115">
        <f t="shared" si="10"/>
        <v>0</v>
      </c>
      <c r="BB22" s="119"/>
      <c r="BC22" s="119"/>
      <c r="BD22" s="119"/>
      <c r="BE22" s="119"/>
      <c r="BF22" s="119"/>
      <c r="BG22" s="119"/>
      <c r="BH22" s="115">
        <f t="shared" si="11"/>
        <v>0</v>
      </c>
      <c r="BI22" s="119"/>
      <c r="BJ22" s="119"/>
      <c r="BK22" s="119"/>
      <c r="BL22" s="119"/>
      <c r="BM22" s="119"/>
      <c r="BN22" s="121"/>
      <c r="BO22" s="117">
        <f t="shared" si="12"/>
        <v>0</v>
      </c>
      <c r="BP22" s="115">
        <f t="shared" si="13"/>
        <v>0</v>
      </c>
      <c r="BQ22" s="119"/>
      <c r="BR22" s="119"/>
      <c r="BS22" s="119"/>
      <c r="BT22" s="119"/>
      <c r="BU22" s="119"/>
      <c r="BV22" s="119"/>
      <c r="BW22" s="115">
        <f t="shared" si="14"/>
        <v>0</v>
      </c>
      <c r="BX22" s="119"/>
      <c r="BY22" s="119"/>
      <c r="BZ22" s="119"/>
      <c r="CA22" s="119"/>
      <c r="CB22" s="119"/>
      <c r="CC22" s="121"/>
      <c r="CD22" s="117">
        <f t="shared" si="15"/>
        <v>0</v>
      </c>
      <c r="CE22" s="115">
        <f t="shared" si="16"/>
        <v>0</v>
      </c>
      <c r="CF22" s="119"/>
      <c r="CG22" s="119"/>
      <c r="CH22" s="119"/>
      <c r="CI22" s="119"/>
      <c r="CJ22" s="119"/>
      <c r="CK22" s="119"/>
      <c r="CL22" s="115">
        <f t="shared" si="17"/>
        <v>0</v>
      </c>
      <c r="CM22" s="119"/>
      <c r="CN22" s="119"/>
      <c r="CO22" s="119"/>
      <c r="CP22" s="119"/>
      <c r="CQ22" s="119"/>
      <c r="CR22" s="121"/>
      <c r="CS22" s="117">
        <f t="shared" si="18"/>
        <v>0</v>
      </c>
      <c r="CT22" s="115">
        <f t="shared" si="19"/>
        <v>0</v>
      </c>
      <c r="CU22" s="119"/>
      <c r="CV22" s="119"/>
      <c r="CW22" s="119"/>
      <c r="CX22" s="119"/>
      <c r="CY22" s="119"/>
      <c r="CZ22" s="119"/>
      <c r="DA22" s="115">
        <f t="shared" si="20"/>
        <v>0</v>
      </c>
      <c r="DB22" s="119"/>
      <c r="DC22" s="119"/>
      <c r="DD22" s="119"/>
      <c r="DE22" s="119"/>
      <c r="DF22" s="119"/>
      <c r="DG22" s="121"/>
      <c r="DH22" s="117">
        <f t="shared" si="21"/>
        <v>0</v>
      </c>
      <c r="DI22" s="115">
        <f t="shared" si="22"/>
        <v>0</v>
      </c>
      <c r="DJ22" s="119"/>
      <c r="DK22" s="119"/>
      <c r="DL22" s="119"/>
      <c r="DM22" s="119"/>
      <c r="DN22" s="119"/>
      <c r="DO22" s="119"/>
      <c r="DP22" s="115">
        <f t="shared" si="23"/>
        <v>0</v>
      </c>
      <c r="DQ22" s="119"/>
      <c r="DR22" s="119"/>
      <c r="DS22" s="119"/>
      <c r="DT22" s="119"/>
      <c r="DU22" s="119"/>
      <c r="DV22" s="121"/>
      <c r="DW22" s="117">
        <f t="shared" si="24"/>
        <v>0</v>
      </c>
      <c r="DX22" s="115">
        <f t="shared" si="25"/>
        <v>0</v>
      </c>
      <c r="DY22" s="119"/>
      <c r="DZ22" s="119"/>
      <c r="EA22" s="119"/>
      <c r="EB22" s="119"/>
      <c r="EC22" s="119"/>
      <c r="ED22" s="119"/>
      <c r="EE22" s="115">
        <f t="shared" si="26"/>
        <v>0</v>
      </c>
      <c r="EF22" s="119"/>
      <c r="EG22" s="119"/>
      <c r="EH22" s="119"/>
      <c r="EI22" s="119"/>
      <c r="EJ22" s="119"/>
      <c r="EK22" s="121"/>
      <c r="EL22" s="117">
        <f t="shared" si="27"/>
        <v>0</v>
      </c>
      <c r="EM22" s="115">
        <f t="shared" si="28"/>
        <v>0</v>
      </c>
      <c r="EN22" s="119"/>
      <c r="EO22" s="119"/>
      <c r="EP22" s="119"/>
      <c r="EQ22" s="119"/>
      <c r="ER22" s="119"/>
      <c r="ES22" s="119"/>
      <c r="ET22" s="115">
        <f t="shared" si="29"/>
        <v>0</v>
      </c>
      <c r="EU22" s="119"/>
      <c r="EV22" s="119"/>
      <c r="EW22" s="119"/>
      <c r="EX22" s="119"/>
      <c r="EY22" s="119"/>
      <c r="EZ22" s="121"/>
      <c r="FA22" s="117">
        <f t="shared" si="30"/>
        <v>0</v>
      </c>
      <c r="FB22" s="115">
        <f t="shared" si="31"/>
        <v>0</v>
      </c>
      <c r="FC22" s="119"/>
      <c r="FD22" s="119"/>
      <c r="FE22" s="119"/>
      <c r="FF22" s="119"/>
      <c r="FG22" s="119"/>
      <c r="FH22" s="119"/>
      <c r="FI22" s="115">
        <f t="shared" si="32"/>
        <v>0</v>
      </c>
      <c r="FJ22" s="119"/>
      <c r="FK22" s="119"/>
      <c r="FL22" s="119"/>
      <c r="FM22" s="119"/>
      <c r="FN22" s="119"/>
      <c r="FO22" s="121"/>
      <c r="FP22" s="117">
        <f t="shared" si="33"/>
        <v>0</v>
      </c>
      <c r="FQ22" s="115">
        <f t="shared" si="34"/>
        <v>0</v>
      </c>
      <c r="FR22" s="119"/>
      <c r="FS22" s="119"/>
      <c r="FT22" s="119"/>
      <c r="FU22" s="119"/>
      <c r="FV22" s="119"/>
      <c r="FW22" s="119"/>
      <c r="FX22" s="115">
        <f t="shared" si="35"/>
        <v>0</v>
      </c>
      <c r="FY22" s="119"/>
      <c r="FZ22" s="119"/>
      <c r="GA22" s="119"/>
      <c r="GB22" s="119"/>
      <c r="GC22" s="119"/>
      <c r="GD22" s="121"/>
      <c r="GE22" s="117">
        <f t="shared" si="36"/>
        <v>0</v>
      </c>
      <c r="GF22" s="115">
        <f t="shared" si="37"/>
        <v>0</v>
      </c>
      <c r="GG22" s="119">
        <f t="shared" si="40"/>
        <v>0</v>
      </c>
      <c r="GH22" s="119">
        <f t="shared" si="40"/>
        <v>0</v>
      </c>
      <c r="GI22" s="119">
        <f t="shared" si="40"/>
        <v>0</v>
      </c>
      <c r="GJ22" s="119">
        <f t="shared" si="40"/>
        <v>0</v>
      </c>
      <c r="GK22" s="119">
        <f t="shared" si="40"/>
        <v>0</v>
      </c>
      <c r="GL22" s="119"/>
      <c r="GM22" s="115">
        <f t="shared" si="38"/>
        <v>0</v>
      </c>
      <c r="GN22" s="119"/>
      <c r="GO22" s="119"/>
      <c r="GP22" s="119">
        <f>R22+AG22+AV22+BK22+BZ22+CO22+DD22+DS22+EH22+EW22+FL22+GA22</f>
        <v>0</v>
      </c>
      <c r="GQ22" s="119"/>
      <c r="GR22" s="119">
        <f>T22+AI22+AX22+BM22+CB22+CQ22+DF22+DU22+EJ22+EY22+FN22+GC22</f>
        <v>0</v>
      </c>
      <c r="GS22" s="121">
        <f>U22+AJ22+AY22+BN22+CC22+CR22+DG22+DV22+EK22+EZ22+FO22+GD22</f>
        <v>0</v>
      </c>
    </row>
    <row r="23" spans="1:201" s="118" customFormat="1" ht="12.75">
      <c r="A23" s="82"/>
      <c r="B23" s="82"/>
      <c r="C23" s="111" t="s">
        <v>75</v>
      </c>
      <c r="D23" s="112"/>
      <c r="E23" s="112"/>
      <c r="F23" s="113" t="s">
        <v>68</v>
      </c>
      <c r="G23" s="114">
        <f t="shared" si="0"/>
        <v>0</v>
      </c>
      <c r="H23" s="115">
        <f t="shared" si="1"/>
        <v>0</v>
      </c>
      <c r="I23" s="115">
        <f>SUMIF($F26:$F28,"="&amp;$F23,I26:I28)</f>
        <v>0</v>
      </c>
      <c r="J23" s="115">
        <f>SUMIF($F26:$F28,"="&amp;$F23,J26:J28)</f>
        <v>0</v>
      </c>
      <c r="K23" s="115">
        <f>SUMIF($F26:$F28,"="&amp;$F23,K26:K28)</f>
        <v>0</v>
      </c>
      <c r="L23" s="115">
        <f>SUMIF($F26:$F28,"="&amp;$F23,L26:L28)</f>
        <v>0</v>
      </c>
      <c r="M23" s="115">
        <f>SUMIF($F26:$F28,"="&amp;$F23,M26:M28)</f>
        <v>0</v>
      </c>
      <c r="N23" s="115">
        <f>O23+P23</f>
        <v>77.0374</v>
      </c>
      <c r="O23" s="115">
        <f t="shared" si="2"/>
        <v>77.0374</v>
      </c>
      <c r="P23" s="115">
        <f>S23</f>
        <v>0</v>
      </c>
      <c r="Q23" s="115">
        <f>R23+S23</f>
        <v>77.0374</v>
      </c>
      <c r="R23" s="115">
        <f>SUMIF($F26:$F28,"="&amp;$F23,R26:R28)</f>
        <v>77.0374</v>
      </c>
      <c r="S23" s="115">
        <f>SUMIF($F26:$F28,"="&amp;$F23,S26:S28)</f>
        <v>0</v>
      </c>
      <c r="T23" s="115">
        <f>SUMIF($F26:$F28,"="&amp;$F23,T26:T28)</f>
        <v>0</v>
      </c>
      <c r="U23" s="116">
        <f>SUMIF($F26:$F28,"="&amp;$F23,U26:U28)</f>
        <v>0</v>
      </c>
      <c r="V23" s="117">
        <f t="shared" si="3"/>
        <v>0</v>
      </c>
      <c r="W23" s="115">
        <f t="shared" si="4"/>
        <v>0</v>
      </c>
      <c r="X23" s="115">
        <f>SUMIF($F26:$F28,"="&amp;$F23,X26:X28)</f>
        <v>0</v>
      </c>
      <c r="Y23" s="115">
        <f>SUMIF($F26:$F28,"="&amp;$F23,Y26:Y28)</f>
        <v>0</v>
      </c>
      <c r="Z23" s="115">
        <f>SUMIF($F26:$F28,"="&amp;$F23,Z26:Z28)</f>
        <v>0</v>
      </c>
      <c r="AA23" s="115">
        <f>SUMIF($F26:$F28,"="&amp;$F23,AA26:AA28)</f>
        <v>0</v>
      </c>
      <c r="AB23" s="115">
        <f>SUMIF($F26:$F28,"="&amp;$F23,AB26:AB28)</f>
        <v>0</v>
      </c>
      <c r="AC23" s="115">
        <f>AD23+AE23</f>
        <v>68.2534</v>
      </c>
      <c r="AD23" s="115">
        <f t="shared" si="5"/>
        <v>68.2534</v>
      </c>
      <c r="AE23" s="115">
        <f>AH23</f>
        <v>0</v>
      </c>
      <c r="AF23" s="115">
        <f>AG23+AH23</f>
        <v>68.2534</v>
      </c>
      <c r="AG23" s="115">
        <f>SUMIF($F26:$F28,"="&amp;$F23,AG26:AG28)</f>
        <v>68.2534</v>
      </c>
      <c r="AH23" s="115">
        <f>SUMIF($F26:$F28,"="&amp;$F23,AH26:AH28)</f>
        <v>0</v>
      </c>
      <c r="AI23" s="115">
        <f>SUMIF($F26:$F28,"="&amp;$F23,AI26:AI28)</f>
        <v>0</v>
      </c>
      <c r="AJ23" s="116">
        <f>SUMIF($F26:$F28,"="&amp;$F23,AJ26:AJ28)</f>
        <v>0</v>
      </c>
      <c r="AK23" s="117">
        <f t="shared" si="6"/>
        <v>0</v>
      </c>
      <c r="AL23" s="115">
        <f t="shared" si="7"/>
        <v>0</v>
      </c>
      <c r="AM23" s="115">
        <f>SUMIF($F26:$F28,"="&amp;$F23,AM26:AM28)</f>
        <v>0</v>
      </c>
      <c r="AN23" s="115">
        <f>SUMIF($F26:$F28,"="&amp;$F23,AN26:AN28)</f>
        <v>0</v>
      </c>
      <c r="AO23" s="115">
        <f>SUMIF($F26:$F28,"="&amp;$F23,AO26:AO28)</f>
        <v>0</v>
      </c>
      <c r="AP23" s="115">
        <f>SUMIF($F26:$F28,"="&amp;$F23,AP26:AP28)</f>
        <v>0</v>
      </c>
      <c r="AQ23" s="115">
        <f>SUMIF($F26:$F28,"="&amp;$F23,AQ26:AQ28)</f>
        <v>0</v>
      </c>
      <c r="AR23" s="115">
        <f>AS23+AT23</f>
        <v>64.3157</v>
      </c>
      <c r="AS23" s="115">
        <f t="shared" si="8"/>
        <v>64.3157</v>
      </c>
      <c r="AT23" s="115">
        <f>AW23</f>
        <v>0</v>
      </c>
      <c r="AU23" s="115">
        <f>AV23+AW23</f>
        <v>64.3157</v>
      </c>
      <c r="AV23" s="115">
        <f>SUMIF($F26:$F28,"="&amp;$F23,AV26:AV28)</f>
        <v>64.3157</v>
      </c>
      <c r="AW23" s="115">
        <f>SUMIF($F26:$F28,"="&amp;$F23,AW26:AW28)</f>
        <v>0</v>
      </c>
      <c r="AX23" s="115">
        <f>SUMIF($F26:$F28,"="&amp;$F23,AX26:AX28)</f>
        <v>0</v>
      </c>
      <c r="AY23" s="116">
        <f>SUMIF($F26:$F28,"="&amp;$F23,AY26:AY28)</f>
        <v>0</v>
      </c>
      <c r="AZ23" s="117">
        <f t="shared" si="9"/>
        <v>0</v>
      </c>
      <c r="BA23" s="115">
        <f t="shared" si="10"/>
        <v>0</v>
      </c>
      <c r="BB23" s="115">
        <f>SUMIF($F26:$F28,"="&amp;$F23,BB26:BB28)</f>
        <v>0</v>
      </c>
      <c r="BC23" s="115">
        <f>SUMIF($F26:$F28,"="&amp;$F23,BC26:BC28)</f>
        <v>0</v>
      </c>
      <c r="BD23" s="115">
        <f>SUMIF($F26:$F28,"="&amp;$F23,BD26:BD28)</f>
        <v>0</v>
      </c>
      <c r="BE23" s="115">
        <f>SUMIF($F26:$F28,"="&amp;$F23,BE26:BE28)</f>
        <v>0</v>
      </c>
      <c r="BF23" s="115">
        <f>SUMIF($F26:$F28,"="&amp;$F23,BF26:BF28)</f>
        <v>0</v>
      </c>
      <c r="BG23" s="115">
        <f>BH23+BI23</f>
        <v>45.8388</v>
      </c>
      <c r="BH23" s="115">
        <f t="shared" si="11"/>
        <v>45.8388</v>
      </c>
      <c r="BI23" s="115">
        <f>BL23</f>
        <v>0</v>
      </c>
      <c r="BJ23" s="115">
        <f>BK23+BL23</f>
        <v>45.8388</v>
      </c>
      <c r="BK23" s="115">
        <f>SUMIF($F26:$F28,"="&amp;$F23,BK26:BK28)</f>
        <v>45.8388</v>
      </c>
      <c r="BL23" s="115">
        <f>SUMIF($F26:$F28,"="&amp;$F23,BL26:BL28)</f>
        <v>0</v>
      </c>
      <c r="BM23" s="115">
        <f>SUMIF($F26:$F28,"="&amp;$F23,BM26:BM28)</f>
        <v>0</v>
      </c>
      <c r="BN23" s="116">
        <f>SUMIF($F26:$F28,"="&amp;$F23,BN26:BN28)</f>
        <v>0</v>
      </c>
      <c r="BO23" s="117">
        <f t="shared" si="12"/>
        <v>0</v>
      </c>
      <c r="BP23" s="115">
        <f t="shared" si="13"/>
        <v>0</v>
      </c>
      <c r="BQ23" s="115">
        <f>SUMIF($F26:$F28,"="&amp;$F23,BQ26:BQ28)</f>
        <v>0</v>
      </c>
      <c r="BR23" s="115">
        <f>SUMIF($F26:$F28,"="&amp;$F23,BR26:BR28)</f>
        <v>0</v>
      </c>
      <c r="BS23" s="115">
        <f>SUMIF($F26:$F28,"="&amp;$F23,BS26:BS28)</f>
        <v>0</v>
      </c>
      <c r="BT23" s="115">
        <f>SUMIF($F26:$F28,"="&amp;$F23,BT26:BT28)</f>
        <v>0</v>
      </c>
      <c r="BU23" s="115">
        <f>SUMIF($F26:$F28,"="&amp;$F23,BU26:BU28)</f>
        <v>0</v>
      </c>
      <c r="BV23" s="115">
        <f>BW23+BX23</f>
        <v>37.6605</v>
      </c>
      <c r="BW23" s="115">
        <f t="shared" si="14"/>
        <v>37.6605</v>
      </c>
      <c r="BX23" s="115">
        <f>CA23</f>
        <v>0</v>
      </c>
      <c r="BY23" s="115">
        <f>BZ23+CA23</f>
        <v>37.6605</v>
      </c>
      <c r="BZ23" s="115">
        <f>SUMIF($F26:$F28,"="&amp;$F23,BZ26:BZ28)</f>
        <v>37.6605</v>
      </c>
      <c r="CA23" s="115">
        <f>SUMIF($F26:$F28,"="&amp;$F23,CA26:CA28)</f>
        <v>0</v>
      </c>
      <c r="CB23" s="115">
        <f>SUMIF($F26:$F28,"="&amp;$F23,CB26:CB28)</f>
        <v>0</v>
      </c>
      <c r="CC23" s="116">
        <f>SUMIF($F26:$F28,"="&amp;$F23,CC26:CC28)</f>
        <v>0</v>
      </c>
      <c r="CD23" s="117">
        <f t="shared" si="15"/>
        <v>0</v>
      </c>
      <c r="CE23" s="115">
        <f t="shared" si="16"/>
        <v>0</v>
      </c>
      <c r="CF23" s="115">
        <f>SUMIF($F26:$F28,"="&amp;$F23,CF26:CF28)</f>
        <v>0</v>
      </c>
      <c r="CG23" s="115">
        <f>SUMIF($F26:$F28,"="&amp;$F23,CG26:CG28)</f>
        <v>0</v>
      </c>
      <c r="CH23" s="115">
        <f>SUMIF($F26:$F28,"="&amp;$F23,CH26:CH28)</f>
        <v>0</v>
      </c>
      <c r="CI23" s="115">
        <f>SUMIF($F26:$F28,"="&amp;$F23,CI26:CI28)</f>
        <v>0</v>
      </c>
      <c r="CJ23" s="115">
        <f>SUMIF($F26:$F28,"="&amp;$F23,CJ26:CJ28)</f>
        <v>0</v>
      </c>
      <c r="CK23" s="115">
        <f>CL23+CM23</f>
        <v>29.6842</v>
      </c>
      <c r="CL23" s="115">
        <f t="shared" si="17"/>
        <v>29.6842</v>
      </c>
      <c r="CM23" s="115">
        <f>CP23</f>
        <v>0</v>
      </c>
      <c r="CN23" s="115">
        <f>CO23+CP23</f>
        <v>29.6842</v>
      </c>
      <c r="CO23" s="115">
        <f>SUMIF($F26:$F28,"="&amp;$F23,CO26:CO28)</f>
        <v>29.6842</v>
      </c>
      <c r="CP23" s="115">
        <f>SUMIF($F26:$F28,"="&amp;$F23,CP26:CP28)</f>
        <v>0</v>
      </c>
      <c r="CQ23" s="115">
        <f>SUMIF($F26:$F28,"="&amp;$F23,CQ26:CQ28)</f>
        <v>0</v>
      </c>
      <c r="CR23" s="116">
        <f>SUMIF($F26:$F28,"="&amp;$F23,CR26:CR28)</f>
        <v>0</v>
      </c>
      <c r="CS23" s="117">
        <f t="shared" si="18"/>
        <v>0</v>
      </c>
      <c r="CT23" s="115">
        <f t="shared" si="19"/>
        <v>0</v>
      </c>
      <c r="CU23" s="115">
        <f>SUMIF($F26:$F28,"="&amp;$F23,CU26:CU28)</f>
        <v>0</v>
      </c>
      <c r="CV23" s="115">
        <f>SUMIF($F26:$F28,"="&amp;$F23,CV26:CV28)</f>
        <v>0</v>
      </c>
      <c r="CW23" s="115">
        <f>SUMIF($F26:$F28,"="&amp;$F23,CW26:CW28)</f>
        <v>0</v>
      </c>
      <c r="CX23" s="115">
        <f>SUMIF($F26:$F28,"="&amp;$F23,CX26:CX28)</f>
        <v>0</v>
      </c>
      <c r="CY23" s="115">
        <f>SUMIF($F26:$F28,"="&amp;$F23,CY26:CY28)</f>
        <v>0</v>
      </c>
      <c r="CZ23" s="115">
        <f>DA23+DB23</f>
        <v>29.9366</v>
      </c>
      <c r="DA23" s="115">
        <f t="shared" si="20"/>
        <v>29.9366</v>
      </c>
      <c r="DB23" s="115">
        <f>DE23</f>
        <v>0</v>
      </c>
      <c r="DC23" s="115">
        <f>DD23+DE23</f>
        <v>29.9366</v>
      </c>
      <c r="DD23" s="115">
        <f>SUMIF($F26:$F28,"="&amp;$F23,DD26:DD28)</f>
        <v>29.9366</v>
      </c>
      <c r="DE23" s="115">
        <f>SUMIF($F26:$F28,"="&amp;$F23,DE26:DE28)</f>
        <v>0</v>
      </c>
      <c r="DF23" s="115">
        <f>SUMIF($F26:$F28,"="&amp;$F23,DF26:DF28)</f>
        <v>0</v>
      </c>
      <c r="DG23" s="116">
        <f>SUMIF($F26:$F28,"="&amp;$F23,DG26:DG28)</f>
        <v>0</v>
      </c>
      <c r="DH23" s="117">
        <f t="shared" si="21"/>
        <v>0</v>
      </c>
      <c r="DI23" s="115">
        <f t="shared" si="22"/>
        <v>0</v>
      </c>
      <c r="DJ23" s="115">
        <f>SUMIF($F26:$F28,"="&amp;$F23,DJ26:DJ28)</f>
        <v>0</v>
      </c>
      <c r="DK23" s="115">
        <f>SUMIF($F26:$F28,"="&amp;$F23,DK26:DK28)</f>
        <v>0</v>
      </c>
      <c r="DL23" s="115">
        <f>SUMIF($F26:$F28,"="&amp;$F23,DL26:DL28)</f>
        <v>0</v>
      </c>
      <c r="DM23" s="115">
        <f>SUMIF($F26:$F28,"="&amp;$F23,DM26:DM28)</f>
        <v>0</v>
      </c>
      <c r="DN23" s="115">
        <f>SUMIF($F26:$F28,"="&amp;$F23,DN26:DN28)</f>
        <v>0</v>
      </c>
      <c r="DO23" s="115">
        <f>DP23+DQ23</f>
        <v>29.5832</v>
      </c>
      <c r="DP23" s="115">
        <f t="shared" si="23"/>
        <v>29.5832</v>
      </c>
      <c r="DQ23" s="115">
        <f>DT23</f>
        <v>0</v>
      </c>
      <c r="DR23" s="115">
        <f>DS23+DT23</f>
        <v>29.5832</v>
      </c>
      <c r="DS23" s="115">
        <f>SUMIF($F26:$F28,"="&amp;$F23,DS26:DS28)</f>
        <v>29.5832</v>
      </c>
      <c r="DT23" s="115">
        <f>SUMIF($F26:$F28,"="&amp;$F23,DT26:DT28)</f>
        <v>0</v>
      </c>
      <c r="DU23" s="115">
        <f>SUMIF($F26:$F28,"="&amp;$F23,DU26:DU28)</f>
        <v>0</v>
      </c>
      <c r="DV23" s="116">
        <f>SUMIF($F26:$F28,"="&amp;$F23,DV26:DV28)</f>
        <v>0</v>
      </c>
      <c r="DW23" s="117">
        <f t="shared" si="24"/>
        <v>0</v>
      </c>
      <c r="DX23" s="115">
        <f t="shared" si="25"/>
        <v>0</v>
      </c>
      <c r="DY23" s="115">
        <f>SUMIF($F26:$F28,"="&amp;$F23,DY26:DY28)</f>
        <v>0</v>
      </c>
      <c r="DZ23" s="115">
        <f>SUMIF($F26:$F28,"="&amp;$F23,DZ26:DZ28)</f>
        <v>0</v>
      </c>
      <c r="EA23" s="115">
        <f>SUMIF($F26:$F28,"="&amp;$F23,EA26:EA28)</f>
        <v>0</v>
      </c>
      <c r="EB23" s="115">
        <f>SUMIF($F26:$F28,"="&amp;$F23,EB26:EB28)</f>
        <v>0</v>
      </c>
      <c r="EC23" s="115">
        <f>SUMIF($F26:$F28,"="&amp;$F23,EC26:EC28)</f>
        <v>0</v>
      </c>
      <c r="ED23" s="115">
        <f>EE23+EF23</f>
        <v>36.8528</v>
      </c>
      <c r="EE23" s="115">
        <f t="shared" si="26"/>
        <v>36.8528</v>
      </c>
      <c r="EF23" s="115">
        <f>EI23</f>
        <v>0</v>
      </c>
      <c r="EG23" s="115">
        <f>EH23+EI23</f>
        <v>36.8528</v>
      </c>
      <c r="EH23" s="115">
        <f>SUMIF($F26:$F28,"="&amp;$F23,EH26:EH28)</f>
        <v>36.8528</v>
      </c>
      <c r="EI23" s="115">
        <f>SUMIF($F26:$F28,"="&amp;$F23,EI26:EI28)</f>
        <v>0</v>
      </c>
      <c r="EJ23" s="115">
        <f>SUMIF($F26:$F28,"="&amp;$F23,EJ26:EJ28)</f>
        <v>0</v>
      </c>
      <c r="EK23" s="116">
        <f>SUMIF($F26:$F28,"="&amp;$F23,EK26:EK28)</f>
        <v>0</v>
      </c>
      <c r="EL23" s="117">
        <f t="shared" si="27"/>
        <v>0</v>
      </c>
      <c r="EM23" s="115">
        <f t="shared" si="28"/>
        <v>0</v>
      </c>
      <c r="EN23" s="115">
        <f>SUMIF($F26:$F28,"="&amp;$F23,EN26:EN28)</f>
        <v>0</v>
      </c>
      <c r="EO23" s="115">
        <f>SUMIF($F26:$F28,"="&amp;$F23,EO26:EO28)</f>
        <v>0</v>
      </c>
      <c r="EP23" s="115">
        <f>SUMIF($F26:$F28,"="&amp;$F23,EP26:EP28)</f>
        <v>0</v>
      </c>
      <c r="EQ23" s="115">
        <f>SUMIF($F26:$F28,"="&amp;$F23,EQ26:EQ28)</f>
        <v>0</v>
      </c>
      <c r="ER23" s="115">
        <f>SUMIF($F26:$F28,"="&amp;$F23,ER26:ER28)</f>
        <v>0</v>
      </c>
      <c r="ES23" s="115">
        <f>ET23+EU23</f>
        <v>47.8581</v>
      </c>
      <c r="ET23" s="115">
        <f t="shared" si="29"/>
        <v>47.8581</v>
      </c>
      <c r="EU23" s="115">
        <f>EX23</f>
        <v>0</v>
      </c>
      <c r="EV23" s="115">
        <f>EW23+EX23</f>
        <v>47.8581</v>
      </c>
      <c r="EW23" s="115">
        <f>SUMIF($F26:$F28,"="&amp;$F23,EW26:EW28)</f>
        <v>47.8581</v>
      </c>
      <c r="EX23" s="115">
        <f>SUMIF($F26:$F28,"="&amp;$F23,EX26:EX28)</f>
        <v>0</v>
      </c>
      <c r="EY23" s="115">
        <f>SUMIF($F26:$F28,"="&amp;$F23,EY26:EY28)</f>
        <v>0</v>
      </c>
      <c r="EZ23" s="116">
        <f>SUMIF($F26:$F28,"="&amp;$F23,EZ26:EZ28)</f>
        <v>0</v>
      </c>
      <c r="FA23" s="117">
        <f t="shared" si="30"/>
        <v>0</v>
      </c>
      <c r="FB23" s="115">
        <f t="shared" si="31"/>
        <v>0</v>
      </c>
      <c r="FC23" s="115">
        <f>SUMIF($F26:$F28,"="&amp;$F23,FC26:FC28)</f>
        <v>0</v>
      </c>
      <c r="FD23" s="115">
        <f>SUMIF($F26:$F28,"="&amp;$F23,FD26:FD28)</f>
        <v>0</v>
      </c>
      <c r="FE23" s="115">
        <f>SUMIF($F26:$F28,"="&amp;$F23,FE26:FE28)</f>
        <v>0</v>
      </c>
      <c r="FF23" s="115">
        <f>SUMIF($F26:$F28,"="&amp;$F23,FF26:FF28)</f>
        <v>0</v>
      </c>
      <c r="FG23" s="115">
        <f>SUMIF($F26:$F28,"="&amp;$F23,FG26:FG28)</f>
        <v>0</v>
      </c>
      <c r="FH23" s="115">
        <f>FI23+FJ23</f>
        <v>56.1374</v>
      </c>
      <c r="FI23" s="115">
        <f t="shared" si="32"/>
        <v>56.1374</v>
      </c>
      <c r="FJ23" s="115">
        <f>FM23</f>
        <v>0</v>
      </c>
      <c r="FK23" s="115">
        <f>FL23+FM23</f>
        <v>56.1374</v>
      </c>
      <c r="FL23" s="115">
        <f>SUMIF($F26:$F28,"="&amp;$F23,FL26:FL28)</f>
        <v>56.1374</v>
      </c>
      <c r="FM23" s="115">
        <f>SUMIF($F26:$F28,"="&amp;$F23,FM26:FM28)</f>
        <v>0</v>
      </c>
      <c r="FN23" s="115">
        <f>SUMIF($F26:$F28,"="&amp;$F23,FN26:FN28)</f>
        <v>0</v>
      </c>
      <c r="FO23" s="116">
        <f>SUMIF($F26:$F28,"="&amp;$F23,FO26:FO28)</f>
        <v>0</v>
      </c>
      <c r="FP23" s="117">
        <f t="shared" si="33"/>
        <v>0</v>
      </c>
      <c r="FQ23" s="115">
        <f t="shared" si="34"/>
        <v>0</v>
      </c>
      <c r="FR23" s="115">
        <f>SUMIF($F26:$F28,"="&amp;$F23,FR26:FR28)</f>
        <v>0</v>
      </c>
      <c r="FS23" s="115">
        <f>SUMIF($F26:$F28,"="&amp;$F23,FS26:FS28)</f>
        <v>0</v>
      </c>
      <c r="FT23" s="115">
        <f>SUMIF($F26:$F28,"="&amp;$F23,FT26:FT28)</f>
        <v>0</v>
      </c>
      <c r="FU23" s="115">
        <f>SUMIF($F26:$F28,"="&amp;$F23,FU26:FU28)</f>
        <v>0</v>
      </c>
      <c r="FV23" s="115">
        <f>SUMIF($F26:$F28,"="&amp;$F23,FV26:FV28)</f>
        <v>0</v>
      </c>
      <c r="FW23" s="115">
        <f>FX23+FY23</f>
        <v>72.292</v>
      </c>
      <c r="FX23" s="115">
        <f t="shared" si="35"/>
        <v>72.292</v>
      </c>
      <c r="FY23" s="115">
        <f>GB23</f>
        <v>0</v>
      </c>
      <c r="FZ23" s="115">
        <f>GA23+GB23</f>
        <v>72.292</v>
      </c>
      <c r="GA23" s="115">
        <f>SUMIF($F26:$F28,"="&amp;$F23,GA26:GA28)</f>
        <v>72.292</v>
      </c>
      <c r="GB23" s="115">
        <f>SUMIF($F26:$F28,"="&amp;$F23,GB26:GB28)</f>
        <v>0</v>
      </c>
      <c r="GC23" s="115">
        <f>SUMIF($F26:$F28,"="&amp;$F23,GC26:GC28)</f>
        <v>0</v>
      </c>
      <c r="GD23" s="116">
        <f>SUMIF($F26:$F28,"="&amp;$F23,GD26:GD28)</f>
        <v>0</v>
      </c>
      <c r="GE23" s="117">
        <f t="shared" si="36"/>
        <v>0</v>
      </c>
      <c r="GF23" s="115">
        <f t="shared" si="37"/>
        <v>0</v>
      </c>
      <c r="GG23" s="115">
        <f>SUMIF($F26:$F28,"="&amp;$F23,GG26:GG28)</f>
        <v>0</v>
      </c>
      <c r="GH23" s="115">
        <f>SUMIF($F26:$F28,"="&amp;$F23,GH26:GH28)</f>
        <v>0</v>
      </c>
      <c r="GI23" s="115">
        <f>SUMIF($F26:$F28,"="&amp;$F23,GI26:GI28)</f>
        <v>0</v>
      </c>
      <c r="GJ23" s="115">
        <f>SUMIF($F26:$F28,"="&amp;$F23,GJ26:GJ28)</f>
        <v>0</v>
      </c>
      <c r="GK23" s="115">
        <f>SUMIF($F26:$F28,"="&amp;$F23,GK26:GK28)</f>
        <v>0</v>
      </c>
      <c r="GL23" s="115">
        <f>GM23+GN23</f>
        <v>595.4500999999999</v>
      </c>
      <c r="GM23" s="115">
        <f t="shared" si="38"/>
        <v>595.4500999999999</v>
      </c>
      <c r="GN23" s="115">
        <f>GQ23</f>
        <v>0</v>
      </c>
      <c r="GO23" s="115">
        <f>GP23+GQ23</f>
        <v>595.4500999999999</v>
      </c>
      <c r="GP23" s="115">
        <f>SUMIF($F26:$F28,"="&amp;$F23,GP26:GP28)</f>
        <v>595.4500999999999</v>
      </c>
      <c r="GQ23" s="115">
        <f>SUMIF($F26:$F28,"="&amp;$F23,GQ26:GQ28)</f>
        <v>0</v>
      </c>
      <c r="GR23" s="115">
        <f>SUMIF($F26:$F28,"="&amp;$F23,GR26:GR28)</f>
        <v>0</v>
      </c>
      <c r="GS23" s="116">
        <f>SUMIF($F26:$F28,"="&amp;$F23,GS26:GS28)</f>
        <v>0</v>
      </c>
    </row>
    <row r="24" spans="1:201" s="118" customFormat="1" ht="12.75">
      <c r="A24" s="82"/>
      <c r="B24" s="82"/>
      <c r="C24" s="111" t="s">
        <v>76</v>
      </c>
      <c r="D24" s="112"/>
      <c r="E24" s="112"/>
      <c r="F24" s="113" t="s">
        <v>70</v>
      </c>
      <c r="G24" s="114">
        <f t="shared" si="0"/>
        <v>0</v>
      </c>
      <c r="H24" s="115">
        <f t="shared" si="1"/>
        <v>0</v>
      </c>
      <c r="I24" s="115">
        <f>SUMIF($F26:$F28,"="&amp;$F24,I26:I28)</f>
        <v>0</v>
      </c>
      <c r="J24" s="115">
        <f>SUMIF($F26:$F28,"="&amp;$F24,J26:J28)</f>
        <v>0</v>
      </c>
      <c r="K24" s="115">
        <f>SUMIF($F26:$F28,"="&amp;$F24,K26:K28)</f>
        <v>0</v>
      </c>
      <c r="L24" s="115">
        <f>SUMIF($F26:$F28,"="&amp;$F24,L26:L28)</f>
        <v>0</v>
      </c>
      <c r="M24" s="115">
        <f>SUMIF($F26:$F28,"="&amp;$F24,M26:M28)</f>
        <v>0</v>
      </c>
      <c r="N24" s="115">
        <f>O24+P24</f>
        <v>1.2</v>
      </c>
      <c r="O24" s="115">
        <f t="shared" si="2"/>
        <v>1.2</v>
      </c>
      <c r="P24" s="115">
        <f>S24</f>
        <v>0</v>
      </c>
      <c r="Q24" s="115">
        <f>R24+S24</f>
        <v>1.2</v>
      </c>
      <c r="R24" s="115">
        <f>SUMIF($F26:$F28,"="&amp;$F24,R26:R28)</f>
        <v>1.2</v>
      </c>
      <c r="S24" s="115">
        <f>SUMIF($F26:$F28,"="&amp;$F24,S26:S28)</f>
        <v>0</v>
      </c>
      <c r="T24" s="115">
        <f>SUMIF($F26:$F28,"="&amp;$F24,T26:T28)</f>
        <v>0</v>
      </c>
      <c r="U24" s="116">
        <f>SUMIF($F26:$F28,"="&amp;$F24,U26:U28)</f>
        <v>0</v>
      </c>
      <c r="V24" s="117">
        <f t="shared" si="3"/>
        <v>0</v>
      </c>
      <c r="W24" s="115">
        <f t="shared" si="4"/>
        <v>0</v>
      </c>
      <c r="X24" s="115">
        <f>SUMIF($F26:$F28,"="&amp;$F24,X26:X28)</f>
        <v>0</v>
      </c>
      <c r="Y24" s="115">
        <f>SUMIF($F26:$F28,"="&amp;$F24,Y26:Y28)</f>
        <v>0</v>
      </c>
      <c r="Z24" s="115">
        <f>SUMIF($F26:$F28,"="&amp;$F24,Z26:Z28)</f>
        <v>0</v>
      </c>
      <c r="AA24" s="115">
        <f>SUMIF($F26:$F28,"="&amp;$F24,AA26:AA28)</f>
        <v>0</v>
      </c>
      <c r="AB24" s="115">
        <f>SUMIF($F26:$F28,"="&amp;$F24,AB26:AB28)</f>
        <v>0</v>
      </c>
      <c r="AC24" s="115">
        <f>AD24+AE24</f>
        <v>1.2</v>
      </c>
      <c r="AD24" s="115">
        <f t="shared" si="5"/>
        <v>1.2</v>
      </c>
      <c r="AE24" s="115">
        <f>AH24</f>
        <v>0</v>
      </c>
      <c r="AF24" s="115">
        <f>AG24+AH24</f>
        <v>1.2</v>
      </c>
      <c r="AG24" s="115">
        <f>SUMIF($F26:$F28,"="&amp;$F24,AG26:AG28)</f>
        <v>1.2</v>
      </c>
      <c r="AH24" s="115">
        <f>SUMIF($F26:$F28,"="&amp;$F24,AH26:AH28)</f>
        <v>0</v>
      </c>
      <c r="AI24" s="115">
        <f>SUMIF($F26:$F28,"="&amp;$F24,AI26:AI28)</f>
        <v>0</v>
      </c>
      <c r="AJ24" s="116">
        <f>SUMIF($F26:$F28,"="&amp;$F24,AJ26:AJ28)</f>
        <v>0</v>
      </c>
      <c r="AK24" s="117">
        <f t="shared" si="6"/>
        <v>0</v>
      </c>
      <c r="AL24" s="115">
        <f t="shared" si="7"/>
        <v>0</v>
      </c>
      <c r="AM24" s="115">
        <f>SUMIF($F26:$F28,"="&amp;$F24,AM26:AM28)</f>
        <v>0</v>
      </c>
      <c r="AN24" s="115">
        <f>SUMIF($F26:$F28,"="&amp;$F24,AN26:AN28)</f>
        <v>0</v>
      </c>
      <c r="AO24" s="115">
        <f>SUMIF($F26:$F28,"="&amp;$F24,AO26:AO28)</f>
        <v>0</v>
      </c>
      <c r="AP24" s="115">
        <f>SUMIF($F26:$F28,"="&amp;$F24,AP26:AP28)</f>
        <v>0</v>
      </c>
      <c r="AQ24" s="115">
        <f>SUMIF($F26:$F28,"="&amp;$F24,AQ26:AQ28)</f>
        <v>0</v>
      </c>
      <c r="AR24" s="115">
        <f>AS24+AT24</f>
        <v>1.3</v>
      </c>
      <c r="AS24" s="115">
        <f t="shared" si="8"/>
        <v>1.3</v>
      </c>
      <c r="AT24" s="115">
        <f>AW24</f>
        <v>0</v>
      </c>
      <c r="AU24" s="115">
        <f>AV24+AW24</f>
        <v>1.3</v>
      </c>
      <c r="AV24" s="115">
        <f>SUMIF($F26:$F28,"="&amp;$F24,AV26:AV28)</f>
        <v>1.3</v>
      </c>
      <c r="AW24" s="115">
        <f>SUMIF($F26:$F28,"="&amp;$F24,AW26:AW28)</f>
        <v>0</v>
      </c>
      <c r="AX24" s="115">
        <f>SUMIF($F26:$F28,"="&amp;$F24,AX26:AX28)</f>
        <v>0</v>
      </c>
      <c r="AY24" s="116">
        <f>SUMIF($F26:$F28,"="&amp;$F24,AY26:AY28)</f>
        <v>0</v>
      </c>
      <c r="AZ24" s="117">
        <f t="shared" si="9"/>
        <v>0</v>
      </c>
      <c r="BA24" s="115">
        <f t="shared" si="10"/>
        <v>0</v>
      </c>
      <c r="BB24" s="115">
        <f>SUMIF($F26:$F28,"="&amp;$F24,BB26:BB28)</f>
        <v>0</v>
      </c>
      <c r="BC24" s="115">
        <f>SUMIF($F26:$F28,"="&amp;$F24,BC26:BC28)</f>
        <v>0</v>
      </c>
      <c r="BD24" s="115">
        <f>SUMIF($F26:$F28,"="&amp;$F24,BD26:BD28)</f>
        <v>0</v>
      </c>
      <c r="BE24" s="115">
        <f>SUMIF($F26:$F28,"="&amp;$F24,BE26:BE28)</f>
        <v>0</v>
      </c>
      <c r="BF24" s="115">
        <f>SUMIF($F26:$F28,"="&amp;$F24,BF26:BF28)</f>
        <v>0</v>
      </c>
      <c r="BG24" s="115">
        <f>BH24+BI24</f>
        <v>2.3</v>
      </c>
      <c r="BH24" s="115">
        <f t="shared" si="11"/>
        <v>2.3</v>
      </c>
      <c r="BI24" s="115">
        <f>BL24</f>
        <v>0</v>
      </c>
      <c r="BJ24" s="115">
        <f>BK24+BL24</f>
        <v>2.3</v>
      </c>
      <c r="BK24" s="115">
        <f>SUMIF($F26:$F28,"="&amp;$F24,BK26:BK28)</f>
        <v>2.3</v>
      </c>
      <c r="BL24" s="115">
        <f>SUMIF($F26:$F28,"="&amp;$F24,BL26:BL28)</f>
        <v>0</v>
      </c>
      <c r="BM24" s="115">
        <f>SUMIF($F26:$F28,"="&amp;$F24,BM26:BM28)</f>
        <v>0</v>
      </c>
      <c r="BN24" s="116">
        <f>SUMIF($F26:$F28,"="&amp;$F24,BN26:BN28)</f>
        <v>0</v>
      </c>
      <c r="BO24" s="117">
        <f t="shared" si="12"/>
        <v>0</v>
      </c>
      <c r="BP24" s="115">
        <f t="shared" si="13"/>
        <v>0</v>
      </c>
      <c r="BQ24" s="115">
        <f>SUMIF($F26:$F28,"="&amp;$F24,BQ26:BQ28)</f>
        <v>0</v>
      </c>
      <c r="BR24" s="115">
        <f>SUMIF($F26:$F28,"="&amp;$F24,BR26:BR28)</f>
        <v>0</v>
      </c>
      <c r="BS24" s="115">
        <f>SUMIF($F26:$F28,"="&amp;$F24,BS26:BS28)</f>
        <v>0</v>
      </c>
      <c r="BT24" s="115">
        <f>SUMIF($F26:$F28,"="&amp;$F24,BT26:BT28)</f>
        <v>0</v>
      </c>
      <c r="BU24" s="115">
        <f>SUMIF($F26:$F28,"="&amp;$F24,BU26:BU28)</f>
        <v>0</v>
      </c>
      <c r="BV24" s="115">
        <f>BW24+BX24</f>
        <v>2.7</v>
      </c>
      <c r="BW24" s="115">
        <f t="shared" si="14"/>
        <v>2.7</v>
      </c>
      <c r="BX24" s="115">
        <f>CA24</f>
        <v>0</v>
      </c>
      <c r="BY24" s="115">
        <f>BZ24+CA24</f>
        <v>2.7</v>
      </c>
      <c r="BZ24" s="115">
        <f>SUMIF($F26:$F28,"="&amp;$F24,BZ26:BZ28)</f>
        <v>2.7</v>
      </c>
      <c r="CA24" s="115">
        <f>SUMIF($F26:$F28,"="&amp;$F24,CA26:CA28)</f>
        <v>0</v>
      </c>
      <c r="CB24" s="115">
        <f>SUMIF($F26:$F28,"="&amp;$F24,CB26:CB28)</f>
        <v>0</v>
      </c>
      <c r="CC24" s="116">
        <f>SUMIF($F26:$F28,"="&amp;$F24,CC26:CC28)</f>
        <v>0</v>
      </c>
      <c r="CD24" s="117">
        <f t="shared" si="15"/>
        <v>0</v>
      </c>
      <c r="CE24" s="115">
        <f t="shared" si="16"/>
        <v>0</v>
      </c>
      <c r="CF24" s="115">
        <f>SUMIF($F26:$F28,"="&amp;$F24,CF26:CF28)</f>
        <v>0</v>
      </c>
      <c r="CG24" s="115">
        <f>SUMIF($F26:$F28,"="&amp;$F24,CG26:CG28)</f>
        <v>0</v>
      </c>
      <c r="CH24" s="115">
        <f>SUMIF($F26:$F28,"="&amp;$F24,CH26:CH28)</f>
        <v>0</v>
      </c>
      <c r="CI24" s="115">
        <f>SUMIF($F26:$F28,"="&amp;$F24,CI26:CI28)</f>
        <v>0</v>
      </c>
      <c r="CJ24" s="115">
        <f>SUMIF($F26:$F28,"="&amp;$F24,CJ26:CJ28)</f>
        <v>0</v>
      </c>
      <c r="CK24" s="115">
        <f>CL24+CM24</f>
        <v>2.6</v>
      </c>
      <c r="CL24" s="115">
        <f t="shared" si="17"/>
        <v>2.6</v>
      </c>
      <c r="CM24" s="115">
        <f>CP24</f>
        <v>0</v>
      </c>
      <c r="CN24" s="115">
        <f>CO24+CP24</f>
        <v>2.6</v>
      </c>
      <c r="CO24" s="115">
        <f>SUMIF($F26:$F28,"="&amp;$F24,CO26:CO28)</f>
        <v>2.6</v>
      </c>
      <c r="CP24" s="115">
        <f>SUMIF($F26:$F28,"="&amp;$F24,CP26:CP28)</f>
        <v>0</v>
      </c>
      <c r="CQ24" s="115">
        <f>SUMIF($F26:$F28,"="&amp;$F24,CQ26:CQ28)</f>
        <v>0</v>
      </c>
      <c r="CR24" s="116">
        <f>SUMIF($F26:$F28,"="&amp;$F24,CR26:CR28)</f>
        <v>0</v>
      </c>
      <c r="CS24" s="117">
        <f t="shared" si="18"/>
        <v>0</v>
      </c>
      <c r="CT24" s="115">
        <f t="shared" si="19"/>
        <v>0</v>
      </c>
      <c r="CU24" s="115">
        <f>SUMIF($F26:$F28,"="&amp;$F24,CU26:CU28)</f>
        <v>0</v>
      </c>
      <c r="CV24" s="115">
        <f>SUMIF($F26:$F28,"="&amp;$F24,CV26:CV28)</f>
        <v>0</v>
      </c>
      <c r="CW24" s="115">
        <f>SUMIF($F26:$F28,"="&amp;$F24,CW26:CW28)</f>
        <v>0</v>
      </c>
      <c r="CX24" s="115">
        <f>SUMIF($F26:$F28,"="&amp;$F24,CX26:CX28)</f>
        <v>0</v>
      </c>
      <c r="CY24" s="115">
        <f>SUMIF($F26:$F28,"="&amp;$F24,CY26:CY28)</f>
        <v>0</v>
      </c>
      <c r="CZ24" s="115">
        <f>DA24+DB24</f>
        <v>1.15</v>
      </c>
      <c r="DA24" s="115">
        <f t="shared" si="20"/>
        <v>1.15</v>
      </c>
      <c r="DB24" s="115">
        <f>DE24</f>
        <v>0</v>
      </c>
      <c r="DC24" s="115">
        <f>DD24+DE24</f>
        <v>1.15</v>
      </c>
      <c r="DD24" s="115">
        <f>SUMIF($F26:$F28,"="&amp;$F24,DD26:DD28)</f>
        <v>1.15</v>
      </c>
      <c r="DE24" s="115">
        <f>SUMIF($F26:$F28,"="&amp;$F24,DE26:DE28)</f>
        <v>0</v>
      </c>
      <c r="DF24" s="115">
        <f>SUMIF($F26:$F28,"="&amp;$F24,DF26:DF28)</f>
        <v>0</v>
      </c>
      <c r="DG24" s="116">
        <f>SUMIF($F26:$F28,"="&amp;$F24,DG26:DG28)</f>
        <v>0</v>
      </c>
      <c r="DH24" s="117">
        <f t="shared" si="21"/>
        <v>0</v>
      </c>
      <c r="DI24" s="115">
        <f t="shared" si="22"/>
        <v>0</v>
      </c>
      <c r="DJ24" s="115">
        <f>SUMIF($F26:$F28,"="&amp;$F24,DJ26:DJ28)</f>
        <v>0</v>
      </c>
      <c r="DK24" s="115">
        <f>SUMIF($F26:$F28,"="&amp;$F24,DK26:DK28)</f>
        <v>0</v>
      </c>
      <c r="DL24" s="115">
        <f>SUMIF($F26:$F28,"="&amp;$F24,DL26:DL28)</f>
        <v>0</v>
      </c>
      <c r="DM24" s="115">
        <f>SUMIF($F26:$F28,"="&amp;$F24,DM26:DM28)</f>
        <v>0</v>
      </c>
      <c r="DN24" s="115">
        <f>SUMIF($F26:$F28,"="&amp;$F24,DN26:DN28)</f>
        <v>0</v>
      </c>
      <c r="DO24" s="115">
        <f>DP24+DQ24</f>
        <v>2.7</v>
      </c>
      <c r="DP24" s="115">
        <f t="shared" si="23"/>
        <v>2.7</v>
      </c>
      <c r="DQ24" s="115">
        <f>DT24</f>
        <v>0</v>
      </c>
      <c r="DR24" s="115">
        <f>DS24+DT24</f>
        <v>2.7</v>
      </c>
      <c r="DS24" s="115">
        <f>SUMIF($F26:$F28,"="&amp;$F24,DS26:DS28)</f>
        <v>2.7</v>
      </c>
      <c r="DT24" s="115">
        <f>SUMIF($F26:$F28,"="&amp;$F24,DT26:DT28)</f>
        <v>0</v>
      </c>
      <c r="DU24" s="115">
        <f>SUMIF($F26:$F28,"="&amp;$F24,DU26:DU28)</f>
        <v>0</v>
      </c>
      <c r="DV24" s="116">
        <f>SUMIF($F26:$F28,"="&amp;$F24,DV26:DV28)</f>
        <v>0</v>
      </c>
      <c r="DW24" s="117">
        <f t="shared" si="24"/>
        <v>0</v>
      </c>
      <c r="DX24" s="115">
        <f t="shared" si="25"/>
        <v>0</v>
      </c>
      <c r="DY24" s="115">
        <f>SUMIF($F26:$F28,"="&amp;$F24,DY26:DY28)</f>
        <v>0</v>
      </c>
      <c r="DZ24" s="115">
        <f>SUMIF($F26:$F28,"="&amp;$F24,DZ26:DZ28)</f>
        <v>0</v>
      </c>
      <c r="EA24" s="115">
        <f>SUMIF($F26:$F28,"="&amp;$F24,EA26:EA28)</f>
        <v>0</v>
      </c>
      <c r="EB24" s="115">
        <f>SUMIF($F26:$F28,"="&amp;$F24,EB26:EB28)</f>
        <v>0</v>
      </c>
      <c r="EC24" s="115">
        <f>SUMIF($F26:$F28,"="&amp;$F24,EC26:EC28)</f>
        <v>0</v>
      </c>
      <c r="ED24" s="115">
        <f>EE24+EF24</f>
        <v>2.5</v>
      </c>
      <c r="EE24" s="115">
        <f t="shared" si="26"/>
        <v>2.5</v>
      </c>
      <c r="EF24" s="115">
        <f>EI24</f>
        <v>0</v>
      </c>
      <c r="EG24" s="115">
        <f>EH24+EI24</f>
        <v>2.5</v>
      </c>
      <c r="EH24" s="115">
        <f>SUMIF($F26:$F28,"="&amp;$F24,EH26:EH28)</f>
        <v>2.5</v>
      </c>
      <c r="EI24" s="115">
        <f>SUMIF($F26:$F28,"="&amp;$F24,EI26:EI28)</f>
        <v>0</v>
      </c>
      <c r="EJ24" s="115">
        <f>SUMIF($F26:$F28,"="&amp;$F24,EJ26:EJ28)</f>
        <v>0</v>
      </c>
      <c r="EK24" s="116">
        <f>SUMIF($F26:$F28,"="&amp;$F24,EK26:EK28)</f>
        <v>0</v>
      </c>
      <c r="EL24" s="117">
        <f t="shared" si="27"/>
        <v>0</v>
      </c>
      <c r="EM24" s="115">
        <f t="shared" si="28"/>
        <v>0</v>
      </c>
      <c r="EN24" s="115">
        <f>SUMIF($F26:$F28,"="&amp;$F24,EN26:EN28)</f>
        <v>0</v>
      </c>
      <c r="EO24" s="115">
        <f>SUMIF($F26:$F28,"="&amp;$F24,EO26:EO28)</f>
        <v>0</v>
      </c>
      <c r="EP24" s="115">
        <f>SUMIF($F26:$F28,"="&amp;$F24,EP26:EP28)</f>
        <v>0</v>
      </c>
      <c r="EQ24" s="115">
        <f>SUMIF($F26:$F28,"="&amp;$F24,EQ26:EQ28)</f>
        <v>0</v>
      </c>
      <c r="ER24" s="115">
        <f>SUMIF($F26:$F28,"="&amp;$F24,ER26:ER28)</f>
        <v>0</v>
      </c>
      <c r="ES24" s="115">
        <f>ET24+EU24</f>
        <v>2.492</v>
      </c>
      <c r="ET24" s="115">
        <f t="shared" si="29"/>
        <v>2.492</v>
      </c>
      <c r="EU24" s="115">
        <f>EX24</f>
        <v>0</v>
      </c>
      <c r="EV24" s="115">
        <f>EW24+EX24</f>
        <v>2.492</v>
      </c>
      <c r="EW24" s="115">
        <f>SUMIF($F26:$F28,"="&amp;$F24,EW26:EW28)</f>
        <v>2.492</v>
      </c>
      <c r="EX24" s="115">
        <f>SUMIF($F26:$F28,"="&amp;$F24,EX26:EX28)</f>
        <v>0</v>
      </c>
      <c r="EY24" s="115">
        <f>SUMIF($F26:$F28,"="&amp;$F24,EY26:EY28)</f>
        <v>0</v>
      </c>
      <c r="EZ24" s="116">
        <f>SUMIF($F26:$F28,"="&amp;$F24,EZ26:EZ28)</f>
        <v>0</v>
      </c>
      <c r="FA24" s="117">
        <f t="shared" si="30"/>
        <v>0</v>
      </c>
      <c r="FB24" s="115">
        <f t="shared" si="31"/>
        <v>0</v>
      </c>
      <c r="FC24" s="115">
        <f>SUMIF($F26:$F28,"="&amp;$F24,FC26:FC28)</f>
        <v>0</v>
      </c>
      <c r="FD24" s="115">
        <f>SUMIF($F26:$F28,"="&amp;$F24,FD26:FD28)</f>
        <v>0</v>
      </c>
      <c r="FE24" s="115">
        <f>SUMIF($F26:$F28,"="&amp;$F24,FE26:FE28)</f>
        <v>0</v>
      </c>
      <c r="FF24" s="115">
        <f>SUMIF($F26:$F28,"="&amp;$F24,FF26:FF28)</f>
        <v>0</v>
      </c>
      <c r="FG24" s="115">
        <f>SUMIF($F26:$F28,"="&amp;$F24,FG26:FG28)</f>
        <v>0</v>
      </c>
      <c r="FH24" s="115">
        <f>FI24+FJ24</f>
        <v>2.4</v>
      </c>
      <c r="FI24" s="115">
        <f t="shared" si="32"/>
        <v>2.4</v>
      </c>
      <c r="FJ24" s="115">
        <f>FM24</f>
        <v>0</v>
      </c>
      <c r="FK24" s="115">
        <f>FL24+FM24</f>
        <v>2.4</v>
      </c>
      <c r="FL24" s="115">
        <f>SUMIF($F26:$F28,"="&amp;$F24,FL26:FL28)</f>
        <v>2.4</v>
      </c>
      <c r="FM24" s="115">
        <f>SUMIF($F26:$F28,"="&amp;$F24,FM26:FM28)</f>
        <v>0</v>
      </c>
      <c r="FN24" s="115">
        <f>SUMIF($F26:$F28,"="&amp;$F24,FN26:FN28)</f>
        <v>0</v>
      </c>
      <c r="FO24" s="116">
        <f>SUMIF($F26:$F28,"="&amp;$F24,FO26:FO28)</f>
        <v>0</v>
      </c>
      <c r="FP24" s="117">
        <f t="shared" si="33"/>
        <v>0</v>
      </c>
      <c r="FQ24" s="115">
        <f t="shared" si="34"/>
        <v>0</v>
      </c>
      <c r="FR24" s="115">
        <f>SUMIF($F26:$F28,"="&amp;$F24,FR26:FR28)</f>
        <v>0</v>
      </c>
      <c r="FS24" s="115">
        <f>SUMIF($F26:$F28,"="&amp;$F24,FS26:FS28)</f>
        <v>0</v>
      </c>
      <c r="FT24" s="115">
        <f>SUMIF($F26:$F28,"="&amp;$F24,FT26:FT28)</f>
        <v>0</v>
      </c>
      <c r="FU24" s="115">
        <f>SUMIF($F26:$F28,"="&amp;$F24,FU26:FU28)</f>
        <v>0</v>
      </c>
      <c r="FV24" s="115">
        <f>SUMIF($F26:$F28,"="&amp;$F24,FV26:FV28)</f>
        <v>0</v>
      </c>
      <c r="FW24" s="115">
        <f>FX24+FY24</f>
        <v>1.9</v>
      </c>
      <c r="FX24" s="115">
        <f t="shared" si="35"/>
        <v>1.9</v>
      </c>
      <c r="FY24" s="115">
        <f>GB24</f>
        <v>0</v>
      </c>
      <c r="FZ24" s="115">
        <f>GA24+GB24</f>
        <v>1.9</v>
      </c>
      <c r="GA24" s="115">
        <f>SUMIF($F26:$F28,"="&amp;$F24,GA26:GA28)</f>
        <v>1.9</v>
      </c>
      <c r="GB24" s="115">
        <f>SUMIF($F26:$F28,"="&amp;$F24,GB26:GB28)</f>
        <v>0</v>
      </c>
      <c r="GC24" s="115">
        <f>SUMIF($F26:$F28,"="&amp;$F24,GC26:GC28)</f>
        <v>0</v>
      </c>
      <c r="GD24" s="116">
        <f>SUMIF($F26:$F28,"="&amp;$F24,GD26:GD28)</f>
        <v>0</v>
      </c>
      <c r="GE24" s="117">
        <f t="shared" si="36"/>
        <v>0</v>
      </c>
      <c r="GF24" s="115">
        <f t="shared" si="37"/>
        <v>0</v>
      </c>
      <c r="GG24" s="115">
        <f>SUMIF($F26:$F28,"="&amp;$F24,GG26:GG28)</f>
        <v>0</v>
      </c>
      <c r="GH24" s="115">
        <f>SUMIF($F26:$F28,"="&amp;$F24,GH26:GH28)</f>
        <v>0</v>
      </c>
      <c r="GI24" s="115">
        <f>SUMIF($F26:$F28,"="&amp;$F24,GI26:GI28)</f>
        <v>0</v>
      </c>
      <c r="GJ24" s="115">
        <f>SUMIF($F26:$F28,"="&amp;$F24,GJ26:GJ28)</f>
        <v>0</v>
      </c>
      <c r="GK24" s="115">
        <f>SUMIF($F26:$F28,"="&amp;$F24,GK26:GK28)</f>
        <v>0</v>
      </c>
      <c r="GL24" s="115">
        <f>GM24+GN24</f>
        <v>24.441999999999997</v>
      </c>
      <c r="GM24" s="115">
        <f t="shared" si="38"/>
        <v>24.441999999999997</v>
      </c>
      <c r="GN24" s="115">
        <f>GQ24</f>
        <v>0</v>
      </c>
      <c r="GO24" s="115">
        <f>GP24+GQ24</f>
        <v>24.441999999999997</v>
      </c>
      <c r="GP24" s="115">
        <f>SUMIF($F26:$F28,"="&amp;$F24,GP26:GP28)</f>
        <v>24.441999999999997</v>
      </c>
      <c r="GQ24" s="115">
        <f>SUMIF($F26:$F28,"="&amp;$F24,GQ26:GQ28)</f>
        <v>0</v>
      </c>
      <c r="GR24" s="115">
        <f>SUMIF($F26:$F28,"="&amp;$F24,GR26:GR28)</f>
        <v>0</v>
      </c>
      <c r="GS24" s="116">
        <f>SUMIF($F26:$F28,"="&amp;$F24,GS26:GS28)</f>
        <v>0</v>
      </c>
    </row>
    <row r="25" spans="1:201" s="118" customFormat="1" ht="12.75">
      <c r="A25" s="82"/>
      <c r="B25" s="82"/>
      <c r="C25" s="111" t="s">
        <v>77</v>
      </c>
      <c r="D25" s="112"/>
      <c r="E25" s="112"/>
      <c r="F25" s="113" t="s">
        <v>66</v>
      </c>
      <c r="G25" s="114">
        <f t="shared" si="0"/>
        <v>0</v>
      </c>
      <c r="H25" s="115">
        <f t="shared" si="1"/>
        <v>0</v>
      </c>
      <c r="I25" s="115">
        <f>SUM(I26:I28)/2</f>
        <v>0</v>
      </c>
      <c r="J25" s="115">
        <f>SUM(J26:J28)/2</f>
        <v>0</v>
      </c>
      <c r="K25" s="115">
        <f>SUM(K26:K28)/2</f>
        <v>0</v>
      </c>
      <c r="L25" s="115">
        <f>SUM(L26:L28)/2</f>
        <v>0</v>
      </c>
      <c r="M25" s="115">
        <f>SUM(M26:M28)/2</f>
        <v>0</v>
      </c>
      <c r="N25" s="115">
        <f>O25+P25</f>
        <v>78.23740000000001</v>
      </c>
      <c r="O25" s="115">
        <f t="shared" si="2"/>
        <v>78.23740000000001</v>
      </c>
      <c r="P25" s="115">
        <f>S25</f>
        <v>0</v>
      </c>
      <c r="Q25" s="115">
        <f>R25+S25</f>
        <v>78.23740000000001</v>
      </c>
      <c r="R25" s="115">
        <f>SUM(R26:R28)/2</f>
        <v>78.23740000000001</v>
      </c>
      <c r="S25" s="115">
        <f>SUM(S26:S28)/2</f>
        <v>0</v>
      </c>
      <c r="T25" s="115">
        <f>SUM(T26:T28)/2</f>
        <v>0</v>
      </c>
      <c r="U25" s="116">
        <f>SUM(U26:U28)/2</f>
        <v>0</v>
      </c>
      <c r="V25" s="117">
        <f t="shared" si="3"/>
        <v>0</v>
      </c>
      <c r="W25" s="115">
        <f t="shared" si="4"/>
        <v>0</v>
      </c>
      <c r="X25" s="115">
        <f>SUM(X26:X28)/2</f>
        <v>0</v>
      </c>
      <c r="Y25" s="115">
        <f>SUM(Y26:Y28)/2</f>
        <v>0</v>
      </c>
      <c r="Z25" s="115">
        <f>SUM(Z26:Z28)/2</f>
        <v>0</v>
      </c>
      <c r="AA25" s="115">
        <f>SUM(AA26:AA28)/2</f>
        <v>0</v>
      </c>
      <c r="AB25" s="115">
        <f>SUM(AB26:AB28)/2</f>
        <v>0</v>
      </c>
      <c r="AC25" s="115">
        <f>AD25+AE25</f>
        <v>69.45339999999999</v>
      </c>
      <c r="AD25" s="115">
        <f t="shared" si="5"/>
        <v>69.45339999999999</v>
      </c>
      <c r="AE25" s="115">
        <f>AH25</f>
        <v>0</v>
      </c>
      <c r="AF25" s="115">
        <f>AG25+AH25</f>
        <v>69.45339999999999</v>
      </c>
      <c r="AG25" s="115">
        <f>SUM(AG26:AG28)/2</f>
        <v>69.45339999999999</v>
      </c>
      <c r="AH25" s="115">
        <f>SUM(AH26:AH28)/2</f>
        <v>0</v>
      </c>
      <c r="AI25" s="115">
        <f>SUM(AI26:AI28)/2</f>
        <v>0</v>
      </c>
      <c r="AJ25" s="116">
        <f>SUM(AJ26:AJ28)/2</f>
        <v>0</v>
      </c>
      <c r="AK25" s="117">
        <f t="shared" si="6"/>
        <v>0</v>
      </c>
      <c r="AL25" s="115">
        <f t="shared" si="7"/>
        <v>0</v>
      </c>
      <c r="AM25" s="115">
        <f>SUM(AM26:AM28)/2</f>
        <v>0</v>
      </c>
      <c r="AN25" s="115">
        <f>SUM(AN26:AN28)/2</f>
        <v>0</v>
      </c>
      <c r="AO25" s="115">
        <f>SUM(AO26:AO28)/2</f>
        <v>0</v>
      </c>
      <c r="AP25" s="115">
        <f>SUM(AP26:AP28)/2</f>
        <v>0</v>
      </c>
      <c r="AQ25" s="115">
        <f>SUM(AQ26:AQ28)/2</f>
        <v>0</v>
      </c>
      <c r="AR25" s="115">
        <f>AS25+AT25</f>
        <v>65.6157</v>
      </c>
      <c r="AS25" s="115">
        <f t="shared" si="8"/>
        <v>65.6157</v>
      </c>
      <c r="AT25" s="115">
        <f>AW25</f>
        <v>0</v>
      </c>
      <c r="AU25" s="115">
        <f>AV25+AW25</f>
        <v>65.6157</v>
      </c>
      <c r="AV25" s="115">
        <f>SUM(AV26:AV28)/2</f>
        <v>65.6157</v>
      </c>
      <c r="AW25" s="115">
        <f>SUM(AW26:AW28)/2</f>
        <v>0</v>
      </c>
      <c r="AX25" s="115">
        <f>SUM(AX26:AX28)/2</f>
        <v>0</v>
      </c>
      <c r="AY25" s="116">
        <f>SUM(AY26:AY28)/2</f>
        <v>0</v>
      </c>
      <c r="AZ25" s="117">
        <f t="shared" si="9"/>
        <v>0</v>
      </c>
      <c r="BA25" s="115">
        <f t="shared" si="10"/>
        <v>0</v>
      </c>
      <c r="BB25" s="115">
        <f>SUM(BB26:BB28)/2</f>
        <v>0</v>
      </c>
      <c r="BC25" s="115">
        <f>SUM(BC26:BC28)/2</f>
        <v>0</v>
      </c>
      <c r="BD25" s="115">
        <f>SUM(BD26:BD28)/2</f>
        <v>0</v>
      </c>
      <c r="BE25" s="115">
        <f>SUM(BE26:BE28)/2</f>
        <v>0</v>
      </c>
      <c r="BF25" s="115">
        <f>SUM(BF26:BF28)/2</f>
        <v>0</v>
      </c>
      <c r="BG25" s="115">
        <f>BH25+BI25</f>
        <v>48.138799999999996</v>
      </c>
      <c r="BH25" s="115">
        <f t="shared" si="11"/>
        <v>48.138799999999996</v>
      </c>
      <c r="BI25" s="115">
        <f>BL25</f>
        <v>0</v>
      </c>
      <c r="BJ25" s="115">
        <f>BK25+BL25</f>
        <v>48.138799999999996</v>
      </c>
      <c r="BK25" s="115">
        <f>SUM(BK26:BK28)/2</f>
        <v>48.138799999999996</v>
      </c>
      <c r="BL25" s="115">
        <f>SUM(BL26:BL28)/2</f>
        <v>0</v>
      </c>
      <c r="BM25" s="115">
        <f>SUM(BM26:BM28)/2</f>
        <v>0</v>
      </c>
      <c r="BN25" s="116">
        <f>SUM(BN26:BN28)/2</f>
        <v>0</v>
      </c>
      <c r="BO25" s="117">
        <f t="shared" si="12"/>
        <v>0</v>
      </c>
      <c r="BP25" s="115">
        <f t="shared" si="13"/>
        <v>0</v>
      </c>
      <c r="BQ25" s="115">
        <f>SUM(BQ26:BQ28)/2</f>
        <v>0</v>
      </c>
      <c r="BR25" s="115">
        <f>SUM(BR26:BR28)/2</f>
        <v>0</v>
      </c>
      <c r="BS25" s="115">
        <f>SUM(BS26:BS28)/2</f>
        <v>0</v>
      </c>
      <c r="BT25" s="115">
        <f>SUM(BT26:BT28)/2</f>
        <v>0</v>
      </c>
      <c r="BU25" s="115">
        <f>SUM(BU26:BU28)/2</f>
        <v>0</v>
      </c>
      <c r="BV25" s="115">
        <f>BW25+BX25</f>
        <v>40.3605</v>
      </c>
      <c r="BW25" s="115">
        <f t="shared" si="14"/>
        <v>40.3605</v>
      </c>
      <c r="BX25" s="115">
        <f>CA25</f>
        <v>0</v>
      </c>
      <c r="BY25" s="115">
        <f>BZ25+CA25</f>
        <v>40.3605</v>
      </c>
      <c r="BZ25" s="115">
        <f>SUM(BZ26:BZ28)/2</f>
        <v>40.3605</v>
      </c>
      <c r="CA25" s="115">
        <f>SUM(CA26:CA28)/2</f>
        <v>0</v>
      </c>
      <c r="CB25" s="115">
        <f>SUM(CB26:CB28)/2</f>
        <v>0</v>
      </c>
      <c r="CC25" s="116">
        <f>SUM(CC26:CC28)/2</f>
        <v>0</v>
      </c>
      <c r="CD25" s="117">
        <f t="shared" si="15"/>
        <v>0</v>
      </c>
      <c r="CE25" s="115">
        <f t="shared" si="16"/>
        <v>0</v>
      </c>
      <c r="CF25" s="115">
        <f>SUM(CF26:CF28)/2</f>
        <v>0</v>
      </c>
      <c r="CG25" s="115">
        <f>SUM(CG26:CG28)/2</f>
        <v>0</v>
      </c>
      <c r="CH25" s="115">
        <f>SUM(CH26:CH28)/2</f>
        <v>0</v>
      </c>
      <c r="CI25" s="115">
        <f>SUM(CI26:CI28)/2</f>
        <v>0</v>
      </c>
      <c r="CJ25" s="115">
        <f>SUM(CJ26:CJ28)/2</f>
        <v>0</v>
      </c>
      <c r="CK25" s="115">
        <f>CL25+CM25</f>
        <v>32.2842</v>
      </c>
      <c r="CL25" s="115">
        <f t="shared" si="17"/>
        <v>32.2842</v>
      </c>
      <c r="CM25" s="115">
        <f>CP25</f>
        <v>0</v>
      </c>
      <c r="CN25" s="115">
        <f>CO25+CP25</f>
        <v>32.2842</v>
      </c>
      <c r="CO25" s="115">
        <f>SUM(CO26:CO28)/2</f>
        <v>32.2842</v>
      </c>
      <c r="CP25" s="115">
        <f>SUM(CP26:CP28)/2</f>
        <v>0</v>
      </c>
      <c r="CQ25" s="115">
        <f>SUM(CQ26:CQ28)/2</f>
        <v>0</v>
      </c>
      <c r="CR25" s="116">
        <f>SUM(CR26:CR28)/2</f>
        <v>0</v>
      </c>
      <c r="CS25" s="117">
        <f t="shared" si="18"/>
        <v>0</v>
      </c>
      <c r="CT25" s="115">
        <f t="shared" si="19"/>
        <v>0</v>
      </c>
      <c r="CU25" s="115">
        <f>SUM(CU26:CU28)/2</f>
        <v>0</v>
      </c>
      <c r="CV25" s="115">
        <f>SUM(CV26:CV28)/2</f>
        <v>0</v>
      </c>
      <c r="CW25" s="115">
        <f>SUM(CW26:CW28)/2</f>
        <v>0</v>
      </c>
      <c r="CX25" s="115">
        <f>SUM(CX26:CX28)/2</f>
        <v>0</v>
      </c>
      <c r="CY25" s="115">
        <f>SUM(CY26:CY28)/2</f>
        <v>0</v>
      </c>
      <c r="CZ25" s="115">
        <f>DA25+DB25</f>
        <v>31.086599999999997</v>
      </c>
      <c r="DA25" s="115">
        <f t="shared" si="20"/>
        <v>31.086599999999997</v>
      </c>
      <c r="DB25" s="115">
        <f>DE25</f>
        <v>0</v>
      </c>
      <c r="DC25" s="115">
        <f>DD25+DE25</f>
        <v>31.086599999999997</v>
      </c>
      <c r="DD25" s="115">
        <f>SUM(DD26:DD28)/2</f>
        <v>31.086599999999997</v>
      </c>
      <c r="DE25" s="115">
        <f>SUM(DE26:DE28)/2</f>
        <v>0</v>
      </c>
      <c r="DF25" s="115">
        <f>SUM(DF26:DF28)/2</f>
        <v>0</v>
      </c>
      <c r="DG25" s="116">
        <f>SUM(DG26:DG28)/2</f>
        <v>0</v>
      </c>
      <c r="DH25" s="117">
        <f t="shared" si="21"/>
        <v>0</v>
      </c>
      <c r="DI25" s="115">
        <f t="shared" si="22"/>
        <v>0</v>
      </c>
      <c r="DJ25" s="115">
        <f>SUM(DJ26:DJ28)/2</f>
        <v>0</v>
      </c>
      <c r="DK25" s="115">
        <f>SUM(DK26:DK28)/2</f>
        <v>0</v>
      </c>
      <c r="DL25" s="115">
        <f>SUM(DL26:DL28)/2</f>
        <v>0</v>
      </c>
      <c r="DM25" s="115">
        <f>SUM(DM26:DM28)/2</f>
        <v>0</v>
      </c>
      <c r="DN25" s="115">
        <f>SUM(DN26:DN28)/2</f>
        <v>0</v>
      </c>
      <c r="DO25" s="115">
        <f>DP25+DQ25</f>
        <v>32.2832</v>
      </c>
      <c r="DP25" s="115">
        <f t="shared" si="23"/>
        <v>32.2832</v>
      </c>
      <c r="DQ25" s="115">
        <f>DT25</f>
        <v>0</v>
      </c>
      <c r="DR25" s="115">
        <f>DS25+DT25</f>
        <v>32.2832</v>
      </c>
      <c r="DS25" s="115">
        <f>SUM(DS26:DS28)/2</f>
        <v>32.2832</v>
      </c>
      <c r="DT25" s="115">
        <f>SUM(DT26:DT28)/2</f>
        <v>0</v>
      </c>
      <c r="DU25" s="115">
        <f>SUM(DU26:DU28)/2</f>
        <v>0</v>
      </c>
      <c r="DV25" s="116">
        <f>SUM(DV26:DV28)/2</f>
        <v>0</v>
      </c>
      <c r="DW25" s="117">
        <f t="shared" si="24"/>
        <v>0</v>
      </c>
      <c r="DX25" s="115">
        <f t="shared" si="25"/>
        <v>0</v>
      </c>
      <c r="DY25" s="115">
        <f>SUM(DY26:DY28)/2</f>
        <v>0</v>
      </c>
      <c r="DZ25" s="115">
        <f>SUM(DZ26:DZ28)/2</f>
        <v>0</v>
      </c>
      <c r="EA25" s="115">
        <f>SUM(EA26:EA28)/2</f>
        <v>0</v>
      </c>
      <c r="EB25" s="115">
        <f>SUM(EB26:EB28)/2</f>
        <v>0</v>
      </c>
      <c r="EC25" s="115">
        <f>SUM(EC26:EC28)/2</f>
        <v>0</v>
      </c>
      <c r="ED25" s="115">
        <f>EE25+EF25</f>
        <v>39.3528</v>
      </c>
      <c r="EE25" s="115">
        <f t="shared" si="26"/>
        <v>39.3528</v>
      </c>
      <c r="EF25" s="115">
        <f>EI25</f>
        <v>0</v>
      </c>
      <c r="EG25" s="115">
        <f>EH25+EI25</f>
        <v>39.3528</v>
      </c>
      <c r="EH25" s="115">
        <f>SUM(EH26:EH28)/2</f>
        <v>39.3528</v>
      </c>
      <c r="EI25" s="115">
        <f>SUM(EI26:EI28)/2</f>
        <v>0</v>
      </c>
      <c r="EJ25" s="115">
        <f>SUM(EJ26:EJ28)/2</f>
        <v>0</v>
      </c>
      <c r="EK25" s="116">
        <f>SUM(EK26:EK28)/2</f>
        <v>0</v>
      </c>
      <c r="EL25" s="117">
        <f t="shared" si="27"/>
        <v>0</v>
      </c>
      <c r="EM25" s="115">
        <f t="shared" si="28"/>
        <v>0</v>
      </c>
      <c r="EN25" s="115">
        <f>SUM(EN26:EN28)/2</f>
        <v>0</v>
      </c>
      <c r="EO25" s="115">
        <f>SUM(EO26:EO28)/2</f>
        <v>0</v>
      </c>
      <c r="EP25" s="115">
        <f>SUM(EP26:EP28)/2</f>
        <v>0</v>
      </c>
      <c r="EQ25" s="115">
        <f>SUM(EQ26:EQ28)/2</f>
        <v>0</v>
      </c>
      <c r="ER25" s="115">
        <f>SUM(ER26:ER28)/2</f>
        <v>0</v>
      </c>
      <c r="ES25" s="115">
        <f>ET25+EU25</f>
        <v>50.350100000000005</v>
      </c>
      <c r="ET25" s="115">
        <f t="shared" si="29"/>
        <v>50.350100000000005</v>
      </c>
      <c r="EU25" s="115">
        <f>EX25</f>
        <v>0</v>
      </c>
      <c r="EV25" s="115">
        <f>EW25+EX25</f>
        <v>50.350100000000005</v>
      </c>
      <c r="EW25" s="115">
        <f>SUM(EW26:EW28)/2</f>
        <v>50.350100000000005</v>
      </c>
      <c r="EX25" s="115">
        <f>SUM(EX26:EX28)/2</f>
        <v>0</v>
      </c>
      <c r="EY25" s="115">
        <f>SUM(EY26:EY28)/2</f>
        <v>0</v>
      </c>
      <c r="EZ25" s="116">
        <f>SUM(EZ26:EZ28)/2</f>
        <v>0</v>
      </c>
      <c r="FA25" s="117">
        <f t="shared" si="30"/>
        <v>0</v>
      </c>
      <c r="FB25" s="115">
        <f t="shared" si="31"/>
        <v>0</v>
      </c>
      <c r="FC25" s="115">
        <f>SUM(FC26:FC28)/2</f>
        <v>0</v>
      </c>
      <c r="FD25" s="115">
        <f>SUM(FD26:FD28)/2</f>
        <v>0</v>
      </c>
      <c r="FE25" s="115">
        <f>SUM(FE26:FE28)/2</f>
        <v>0</v>
      </c>
      <c r="FF25" s="115">
        <f>SUM(FF26:FF28)/2</f>
        <v>0</v>
      </c>
      <c r="FG25" s="115">
        <f>SUM(FG26:FG28)/2</f>
        <v>0</v>
      </c>
      <c r="FH25" s="115">
        <f>FI25+FJ25</f>
        <v>58.537400000000005</v>
      </c>
      <c r="FI25" s="115">
        <f t="shared" si="32"/>
        <v>58.537400000000005</v>
      </c>
      <c r="FJ25" s="115">
        <f>FM25</f>
        <v>0</v>
      </c>
      <c r="FK25" s="115">
        <f>FL25+FM25</f>
        <v>58.537400000000005</v>
      </c>
      <c r="FL25" s="115">
        <f>SUM(FL26:FL28)/2</f>
        <v>58.537400000000005</v>
      </c>
      <c r="FM25" s="115">
        <f>SUM(FM26:FM28)/2</f>
        <v>0</v>
      </c>
      <c r="FN25" s="115">
        <f>SUM(FN26:FN28)/2</f>
        <v>0</v>
      </c>
      <c r="FO25" s="116">
        <f>SUM(FO26:FO28)/2</f>
        <v>0</v>
      </c>
      <c r="FP25" s="117">
        <f t="shared" si="33"/>
        <v>0</v>
      </c>
      <c r="FQ25" s="115">
        <f t="shared" si="34"/>
        <v>0</v>
      </c>
      <c r="FR25" s="115">
        <f>SUM(FR26:FR28)/2</f>
        <v>0</v>
      </c>
      <c r="FS25" s="115">
        <f>SUM(FS26:FS28)/2</f>
        <v>0</v>
      </c>
      <c r="FT25" s="115">
        <f>SUM(FT26:FT28)/2</f>
        <v>0</v>
      </c>
      <c r="FU25" s="115">
        <f>SUM(FU26:FU28)/2</f>
        <v>0</v>
      </c>
      <c r="FV25" s="115">
        <f>SUM(FV26:FV28)/2</f>
        <v>0</v>
      </c>
      <c r="FW25" s="115">
        <f>FX25+FY25</f>
        <v>74.19200000000001</v>
      </c>
      <c r="FX25" s="115">
        <f t="shared" si="35"/>
        <v>74.19200000000001</v>
      </c>
      <c r="FY25" s="115">
        <f>GB25</f>
        <v>0</v>
      </c>
      <c r="FZ25" s="115">
        <f>GA25+GB25</f>
        <v>74.19200000000001</v>
      </c>
      <c r="GA25" s="115">
        <f>SUM(GA26:GA28)/2</f>
        <v>74.19200000000001</v>
      </c>
      <c r="GB25" s="115">
        <f>SUM(GB26:GB28)/2</f>
        <v>0</v>
      </c>
      <c r="GC25" s="115">
        <f>SUM(GC26:GC28)/2</f>
        <v>0</v>
      </c>
      <c r="GD25" s="116">
        <f>SUM(GD26:GD28)/2</f>
        <v>0</v>
      </c>
      <c r="GE25" s="117">
        <f t="shared" si="36"/>
        <v>0</v>
      </c>
      <c r="GF25" s="115">
        <f t="shared" si="37"/>
        <v>0</v>
      </c>
      <c r="GG25" s="115">
        <f>SUM(GG26:GG28)/2</f>
        <v>0</v>
      </c>
      <c r="GH25" s="115">
        <f>SUM(GH26:GH28)/2</f>
        <v>0</v>
      </c>
      <c r="GI25" s="115">
        <f>SUM(GI26:GI28)/2</f>
        <v>0</v>
      </c>
      <c r="GJ25" s="115">
        <f>SUM(GJ26:GJ28)/2</f>
        <v>0</v>
      </c>
      <c r="GK25" s="115">
        <f>SUM(GK26:GK28)/2</f>
        <v>0</v>
      </c>
      <c r="GL25" s="115">
        <f>GM25+GN25</f>
        <v>619.8920999999999</v>
      </c>
      <c r="GM25" s="115">
        <f t="shared" si="38"/>
        <v>619.8920999999999</v>
      </c>
      <c r="GN25" s="115">
        <f>GQ25</f>
        <v>0</v>
      </c>
      <c r="GO25" s="115">
        <f>GP25+GQ25</f>
        <v>619.8920999999999</v>
      </c>
      <c r="GP25" s="128">
        <f>SUM(GP26:GP28)/2</f>
        <v>619.8920999999999</v>
      </c>
      <c r="GQ25" s="115">
        <f>SUM(GQ26:GQ28)/2</f>
        <v>0</v>
      </c>
      <c r="GR25" s="115">
        <f>SUM(GR26:GR28)/2</f>
        <v>0</v>
      </c>
      <c r="GS25" s="116">
        <f>SUM(GS26:GS28)/2</f>
        <v>0</v>
      </c>
    </row>
    <row r="26" spans="1:201" s="118" customFormat="1" ht="12.75">
      <c r="A26" s="82"/>
      <c r="B26" s="82"/>
      <c r="C26" s="111" t="s">
        <v>33</v>
      </c>
      <c r="D26" s="112"/>
      <c r="E26" s="123" t="s">
        <v>78</v>
      </c>
      <c r="F26" s="113" t="s">
        <v>66</v>
      </c>
      <c r="G26" s="124"/>
      <c r="H26" s="119"/>
      <c r="I26" s="119"/>
      <c r="J26" s="119"/>
      <c r="K26" s="119"/>
      <c r="L26" s="119"/>
      <c r="M26" s="119"/>
      <c r="N26" s="119"/>
      <c r="O26" s="115">
        <f t="shared" si="2"/>
        <v>78.23740000000001</v>
      </c>
      <c r="P26" s="119"/>
      <c r="Q26" s="119"/>
      <c r="R26" s="115">
        <f>SUM(R27:R28)</f>
        <v>78.23740000000001</v>
      </c>
      <c r="S26" s="119"/>
      <c r="T26" s="119"/>
      <c r="U26" s="121"/>
      <c r="V26" s="125"/>
      <c r="W26" s="119"/>
      <c r="X26" s="119"/>
      <c r="Y26" s="119"/>
      <c r="Z26" s="119"/>
      <c r="AA26" s="119"/>
      <c r="AB26" s="119"/>
      <c r="AC26" s="119"/>
      <c r="AD26" s="115">
        <f t="shared" si="5"/>
        <v>69.4534</v>
      </c>
      <c r="AE26" s="119"/>
      <c r="AF26" s="119"/>
      <c r="AG26" s="115">
        <f>SUM(AG27:AG28)</f>
        <v>69.4534</v>
      </c>
      <c r="AH26" s="119"/>
      <c r="AI26" s="119"/>
      <c r="AJ26" s="121"/>
      <c r="AK26" s="125"/>
      <c r="AL26" s="119"/>
      <c r="AM26" s="119"/>
      <c r="AN26" s="119"/>
      <c r="AO26" s="119"/>
      <c r="AP26" s="119"/>
      <c r="AQ26" s="119"/>
      <c r="AR26" s="119"/>
      <c r="AS26" s="115">
        <f t="shared" si="8"/>
        <v>65.6157</v>
      </c>
      <c r="AT26" s="119"/>
      <c r="AU26" s="119"/>
      <c r="AV26" s="115">
        <f>SUM(AV27:AV28)</f>
        <v>65.6157</v>
      </c>
      <c r="AW26" s="119"/>
      <c r="AX26" s="119"/>
      <c r="AY26" s="121"/>
      <c r="AZ26" s="125"/>
      <c r="BA26" s="119"/>
      <c r="BB26" s="119"/>
      <c r="BC26" s="119"/>
      <c r="BD26" s="119"/>
      <c r="BE26" s="119"/>
      <c r="BF26" s="119"/>
      <c r="BG26" s="119"/>
      <c r="BH26" s="115">
        <f t="shared" si="11"/>
        <v>48.138799999999996</v>
      </c>
      <c r="BI26" s="119"/>
      <c r="BJ26" s="119"/>
      <c r="BK26" s="115">
        <f>SUM(BK27:BK28)</f>
        <v>48.138799999999996</v>
      </c>
      <c r="BL26" s="119"/>
      <c r="BM26" s="119"/>
      <c r="BN26" s="121"/>
      <c r="BO26" s="125"/>
      <c r="BP26" s="119"/>
      <c r="BQ26" s="119"/>
      <c r="BR26" s="119"/>
      <c r="BS26" s="119"/>
      <c r="BT26" s="119"/>
      <c r="BU26" s="119"/>
      <c r="BV26" s="119"/>
      <c r="BW26" s="115">
        <f t="shared" si="14"/>
        <v>40.3605</v>
      </c>
      <c r="BX26" s="119"/>
      <c r="BY26" s="119"/>
      <c r="BZ26" s="115">
        <f>SUM(BZ27:BZ28)</f>
        <v>40.3605</v>
      </c>
      <c r="CA26" s="119"/>
      <c r="CB26" s="119"/>
      <c r="CC26" s="121"/>
      <c r="CD26" s="125"/>
      <c r="CE26" s="119"/>
      <c r="CF26" s="119"/>
      <c r="CG26" s="119"/>
      <c r="CH26" s="119"/>
      <c r="CI26" s="119"/>
      <c r="CJ26" s="119"/>
      <c r="CK26" s="119"/>
      <c r="CL26" s="115">
        <f t="shared" si="17"/>
        <v>32.2842</v>
      </c>
      <c r="CM26" s="119"/>
      <c r="CN26" s="119"/>
      <c r="CO26" s="115">
        <f>SUM(CO27:CO28)</f>
        <v>32.2842</v>
      </c>
      <c r="CP26" s="119"/>
      <c r="CQ26" s="119"/>
      <c r="CR26" s="121"/>
      <c r="CS26" s="125"/>
      <c r="CT26" s="119"/>
      <c r="CU26" s="119"/>
      <c r="CV26" s="119"/>
      <c r="CW26" s="119"/>
      <c r="CX26" s="119"/>
      <c r="CY26" s="119"/>
      <c r="CZ26" s="119"/>
      <c r="DA26" s="115">
        <f t="shared" si="20"/>
        <v>31.086599999999997</v>
      </c>
      <c r="DB26" s="119"/>
      <c r="DC26" s="119"/>
      <c r="DD26" s="115">
        <f>SUM(DD27:DD28)</f>
        <v>31.086599999999997</v>
      </c>
      <c r="DE26" s="119"/>
      <c r="DF26" s="119"/>
      <c r="DG26" s="121"/>
      <c r="DH26" s="125"/>
      <c r="DI26" s="119"/>
      <c r="DJ26" s="119"/>
      <c r="DK26" s="119"/>
      <c r="DL26" s="119"/>
      <c r="DM26" s="119"/>
      <c r="DN26" s="119"/>
      <c r="DO26" s="119"/>
      <c r="DP26" s="115">
        <f t="shared" si="23"/>
        <v>32.2832</v>
      </c>
      <c r="DQ26" s="119"/>
      <c r="DR26" s="119"/>
      <c r="DS26" s="115">
        <f>SUM(DS27:DS28)</f>
        <v>32.2832</v>
      </c>
      <c r="DT26" s="119"/>
      <c r="DU26" s="119"/>
      <c r="DV26" s="121"/>
      <c r="DW26" s="125"/>
      <c r="DX26" s="119"/>
      <c r="DY26" s="119"/>
      <c r="DZ26" s="119"/>
      <c r="EA26" s="119"/>
      <c r="EB26" s="119"/>
      <c r="EC26" s="119"/>
      <c r="ED26" s="119"/>
      <c r="EE26" s="115">
        <f t="shared" si="26"/>
        <v>39.3528</v>
      </c>
      <c r="EF26" s="119"/>
      <c r="EG26" s="119"/>
      <c r="EH26" s="115">
        <f>SUM(EH27:EH28)</f>
        <v>39.3528</v>
      </c>
      <c r="EI26" s="119"/>
      <c r="EJ26" s="119"/>
      <c r="EK26" s="121"/>
      <c r="EL26" s="125"/>
      <c r="EM26" s="119"/>
      <c r="EN26" s="119"/>
      <c r="EO26" s="119"/>
      <c r="EP26" s="119"/>
      <c r="EQ26" s="119"/>
      <c r="ER26" s="119"/>
      <c r="ES26" s="119"/>
      <c r="ET26" s="115">
        <f t="shared" si="29"/>
        <v>50.3501</v>
      </c>
      <c r="EU26" s="119"/>
      <c r="EV26" s="119"/>
      <c r="EW26" s="115">
        <f>SUM(EW27:EW28)</f>
        <v>50.3501</v>
      </c>
      <c r="EX26" s="119"/>
      <c r="EY26" s="119"/>
      <c r="EZ26" s="121"/>
      <c r="FA26" s="125"/>
      <c r="FB26" s="119"/>
      <c r="FC26" s="119"/>
      <c r="FD26" s="119"/>
      <c r="FE26" s="119"/>
      <c r="FF26" s="119"/>
      <c r="FG26" s="119"/>
      <c r="FH26" s="119"/>
      <c r="FI26" s="115">
        <f t="shared" si="32"/>
        <v>58.5374</v>
      </c>
      <c r="FJ26" s="119"/>
      <c r="FK26" s="119"/>
      <c r="FL26" s="115">
        <f>SUM(FL27:FL28)</f>
        <v>58.5374</v>
      </c>
      <c r="FM26" s="119"/>
      <c r="FN26" s="119"/>
      <c r="FO26" s="121"/>
      <c r="FP26" s="125"/>
      <c r="FQ26" s="119"/>
      <c r="FR26" s="119"/>
      <c r="FS26" s="119"/>
      <c r="FT26" s="119"/>
      <c r="FU26" s="119"/>
      <c r="FV26" s="119"/>
      <c r="FW26" s="119"/>
      <c r="FX26" s="115">
        <f t="shared" si="35"/>
        <v>74.19200000000001</v>
      </c>
      <c r="FY26" s="119"/>
      <c r="FZ26" s="119"/>
      <c r="GA26" s="115">
        <f>SUM(GA27:GA28)</f>
        <v>74.19200000000001</v>
      </c>
      <c r="GB26" s="119"/>
      <c r="GC26" s="119"/>
      <c r="GD26" s="121"/>
      <c r="GE26" s="125"/>
      <c r="GF26" s="119"/>
      <c r="GG26" s="119"/>
      <c r="GH26" s="119"/>
      <c r="GI26" s="119"/>
      <c r="GJ26" s="119"/>
      <c r="GK26" s="119"/>
      <c r="GL26" s="119"/>
      <c r="GM26" s="115">
        <f t="shared" si="38"/>
        <v>619.8920999999999</v>
      </c>
      <c r="GN26" s="119"/>
      <c r="GO26" s="119"/>
      <c r="GP26" s="128">
        <f>SUM(GP27:GP28)</f>
        <v>619.8920999999999</v>
      </c>
      <c r="GQ26" s="119"/>
      <c r="GR26" s="119"/>
      <c r="GS26" s="121"/>
    </row>
    <row r="27" spans="1:201" s="118" customFormat="1" ht="12.75" outlineLevel="1">
      <c r="A27" s="82"/>
      <c r="B27" s="82"/>
      <c r="C27" s="111"/>
      <c r="D27" s="112"/>
      <c r="E27" s="112"/>
      <c r="F27" s="113" t="s">
        <v>68</v>
      </c>
      <c r="G27" s="124"/>
      <c r="H27" s="119"/>
      <c r="I27" s="119"/>
      <c r="J27" s="119"/>
      <c r="K27" s="119"/>
      <c r="L27" s="119"/>
      <c r="M27" s="119"/>
      <c r="N27" s="119"/>
      <c r="O27" s="115">
        <f t="shared" si="2"/>
        <v>77.0374</v>
      </c>
      <c r="P27" s="119"/>
      <c r="Q27" s="119"/>
      <c r="R27" s="119">
        <v>77.0374</v>
      </c>
      <c r="S27" s="119"/>
      <c r="T27" s="119"/>
      <c r="U27" s="121"/>
      <c r="V27" s="125"/>
      <c r="W27" s="119"/>
      <c r="X27" s="119"/>
      <c r="Y27" s="119"/>
      <c r="Z27" s="119"/>
      <c r="AA27" s="119"/>
      <c r="AB27" s="119"/>
      <c r="AC27" s="119"/>
      <c r="AD27" s="115">
        <f t="shared" si="5"/>
        <v>68.2534</v>
      </c>
      <c r="AE27" s="119"/>
      <c r="AF27" s="119"/>
      <c r="AG27" s="119">
        <v>68.2534</v>
      </c>
      <c r="AH27" s="119"/>
      <c r="AI27" s="119"/>
      <c r="AJ27" s="121"/>
      <c r="AK27" s="125"/>
      <c r="AL27" s="119"/>
      <c r="AM27" s="119"/>
      <c r="AN27" s="119"/>
      <c r="AO27" s="119"/>
      <c r="AP27" s="119"/>
      <c r="AQ27" s="119"/>
      <c r="AR27" s="119"/>
      <c r="AS27" s="115">
        <f t="shared" si="8"/>
        <v>64.3157</v>
      </c>
      <c r="AT27" s="119"/>
      <c r="AU27" s="119"/>
      <c r="AV27" s="119">
        <v>64.3157</v>
      </c>
      <c r="AW27" s="119"/>
      <c r="AX27" s="119"/>
      <c r="AY27" s="121"/>
      <c r="AZ27" s="125"/>
      <c r="BA27" s="119"/>
      <c r="BB27" s="119"/>
      <c r="BC27" s="119"/>
      <c r="BD27" s="119"/>
      <c r="BE27" s="119"/>
      <c r="BF27" s="119"/>
      <c r="BG27" s="119"/>
      <c r="BH27" s="115">
        <f t="shared" si="11"/>
        <v>45.8388</v>
      </c>
      <c r="BI27" s="119"/>
      <c r="BJ27" s="119"/>
      <c r="BK27" s="119">
        <v>45.8388</v>
      </c>
      <c r="BL27" s="119"/>
      <c r="BM27" s="119"/>
      <c r="BN27" s="121"/>
      <c r="BO27" s="125"/>
      <c r="BP27" s="119"/>
      <c r="BQ27" s="119"/>
      <c r="BR27" s="119"/>
      <c r="BS27" s="119"/>
      <c r="BT27" s="119"/>
      <c r="BU27" s="119"/>
      <c r="BV27" s="119"/>
      <c r="BW27" s="115">
        <f t="shared" si="14"/>
        <v>37.6605</v>
      </c>
      <c r="BX27" s="119"/>
      <c r="BY27" s="119"/>
      <c r="BZ27" s="119">
        <v>37.6605</v>
      </c>
      <c r="CA27" s="119"/>
      <c r="CB27" s="119"/>
      <c r="CC27" s="121"/>
      <c r="CD27" s="125"/>
      <c r="CE27" s="119"/>
      <c r="CF27" s="119"/>
      <c r="CG27" s="119"/>
      <c r="CH27" s="119"/>
      <c r="CI27" s="119"/>
      <c r="CJ27" s="119"/>
      <c r="CK27" s="119"/>
      <c r="CL27" s="115">
        <f t="shared" si="17"/>
        <v>29.6842</v>
      </c>
      <c r="CM27" s="119"/>
      <c r="CN27" s="119"/>
      <c r="CO27" s="119">
        <v>29.6842</v>
      </c>
      <c r="CP27" s="119"/>
      <c r="CQ27" s="119"/>
      <c r="CR27" s="121"/>
      <c r="CS27" s="125"/>
      <c r="CT27" s="119"/>
      <c r="CU27" s="119"/>
      <c r="CV27" s="119"/>
      <c r="CW27" s="119"/>
      <c r="CX27" s="119"/>
      <c r="CY27" s="119"/>
      <c r="CZ27" s="119"/>
      <c r="DA27" s="115">
        <f t="shared" si="20"/>
        <v>29.9366</v>
      </c>
      <c r="DB27" s="119"/>
      <c r="DC27" s="119"/>
      <c r="DD27" s="119">
        <v>29.9366</v>
      </c>
      <c r="DE27" s="119"/>
      <c r="DF27" s="119"/>
      <c r="DG27" s="121"/>
      <c r="DH27" s="125"/>
      <c r="DI27" s="119"/>
      <c r="DJ27" s="119"/>
      <c r="DK27" s="119"/>
      <c r="DL27" s="119"/>
      <c r="DM27" s="119"/>
      <c r="DN27" s="119"/>
      <c r="DO27" s="119"/>
      <c r="DP27" s="115">
        <f t="shared" si="23"/>
        <v>29.5832</v>
      </c>
      <c r="DQ27" s="119"/>
      <c r="DR27" s="119"/>
      <c r="DS27" s="119">
        <v>29.5832</v>
      </c>
      <c r="DT27" s="119"/>
      <c r="DU27" s="119"/>
      <c r="DV27" s="121"/>
      <c r="DW27" s="125"/>
      <c r="DX27" s="119"/>
      <c r="DY27" s="119"/>
      <c r="DZ27" s="119"/>
      <c r="EA27" s="119"/>
      <c r="EB27" s="119"/>
      <c r="EC27" s="119"/>
      <c r="ED27" s="119"/>
      <c r="EE27" s="115">
        <f t="shared" si="26"/>
        <v>36.8528</v>
      </c>
      <c r="EF27" s="119"/>
      <c r="EG27" s="119"/>
      <c r="EH27" s="119">
        <v>36.8528</v>
      </c>
      <c r="EI27" s="119"/>
      <c r="EJ27" s="119"/>
      <c r="EK27" s="121"/>
      <c r="EL27" s="125"/>
      <c r="EM27" s="119"/>
      <c r="EN27" s="119"/>
      <c r="EO27" s="119"/>
      <c r="EP27" s="119"/>
      <c r="EQ27" s="119"/>
      <c r="ER27" s="119"/>
      <c r="ES27" s="119"/>
      <c r="ET27" s="115">
        <f t="shared" si="29"/>
        <v>47.8581</v>
      </c>
      <c r="EU27" s="119"/>
      <c r="EV27" s="119"/>
      <c r="EW27" s="119">
        <v>47.8581</v>
      </c>
      <c r="EX27" s="119"/>
      <c r="EY27" s="119"/>
      <c r="EZ27" s="121"/>
      <c r="FA27" s="125"/>
      <c r="FB27" s="119"/>
      <c r="FC27" s="119"/>
      <c r="FD27" s="119"/>
      <c r="FE27" s="119"/>
      <c r="FF27" s="119"/>
      <c r="FG27" s="119"/>
      <c r="FH27" s="119"/>
      <c r="FI27" s="115">
        <f t="shared" si="32"/>
        <v>56.1374</v>
      </c>
      <c r="FJ27" s="119"/>
      <c r="FK27" s="119"/>
      <c r="FL27" s="119">
        <v>56.1374</v>
      </c>
      <c r="FM27" s="119"/>
      <c r="FN27" s="119"/>
      <c r="FO27" s="121"/>
      <c r="FP27" s="125"/>
      <c r="FQ27" s="119"/>
      <c r="FR27" s="119"/>
      <c r="FS27" s="119"/>
      <c r="FT27" s="119"/>
      <c r="FU27" s="119"/>
      <c r="FV27" s="119"/>
      <c r="FW27" s="119"/>
      <c r="FX27" s="115">
        <f t="shared" si="35"/>
        <v>72.292</v>
      </c>
      <c r="FY27" s="119"/>
      <c r="FZ27" s="119"/>
      <c r="GA27" s="119">
        <v>72.292</v>
      </c>
      <c r="GB27" s="119"/>
      <c r="GC27" s="119"/>
      <c r="GD27" s="121"/>
      <c r="GE27" s="125"/>
      <c r="GF27" s="119"/>
      <c r="GG27" s="119"/>
      <c r="GH27" s="119"/>
      <c r="GI27" s="119"/>
      <c r="GJ27" s="119"/>
      <c r="GK27" s="119"/>
      <c r="GL27" s="119"/>
      <c r="GM27" s="115">
        <f t="shared" si="38"/>
        <v>595.4500999999999</v>
      </c>
      <c r="GN27" s="119"/>
      <c r="GO27" s="119"/>
      <c r="GP27" s="119">
        <f>R27+AG27+AV27+BK27+BZ27+CO27+DD27+DS27+EH27+EW27+FL27+GA27</f>
        <v>595.4500999999999</v>
      </c>
      <c r="GQ27" s="119"/>
      <c r="GR27" s="119"/>
      <c r="GS27" s="121"/>
    </row>
    <row r="28" spans="1:201" s="118" customFormat="1" ht="12.75" outlineLevel="1">
      <c r="A28" s="82"/>
      <c r="B28" s="82"/>
      <c r="C28" s="111"/>
      <c r="D28" s="112"/>
      <c r="E28" s="112"/>
      <c r="F28" s="113" t="s">
        <v>70</v>
      </c>
      <c r="G28" s="124"/>
      <c r="H28" s="119"/>
      <c r="I28" s="119"/>
      <c r="J28" s="119"/>
      <c r="K28" s="119"/>
      <c r="L28" s="119"/>
      <c r="M28" s="119"/>
      <c r="N28" s="119"/>
      <c r="O28" s="115">
        <f t="shared" si="2"/>
        <v>1.2</v>
      </c>
      <c r="P28" s="119"/>
      <c r="Q28" s="119"/>
      <c r="R28" s="119">
        <v>1.2</v>
      </c>
      <c r="S28" s="119"/>
      <c r="T28" s="119"/>
      <c r="U28" s="121"/>
      <c r="V28" s="125"/>
      <c r="W28" s="119"/>
      <c r="X28" s="119"/>
      <c r="Y28" s="119"/>
      <c r="Z28" s="119"/>
      <c r="AA28" s="119"/>
      <c r="AB28" s="119"/>
      <c r="AC28" s="119"/>
      <c r="AD28" s="115">
        <f t="shared" si="5"/>
        <v>1.2</v>
      </c>
      <c r="AE28" s="119"/>
      <c r="AF28" s="119"/>
      <c r="AG28" s="119">
        <v>1.2</v>
      </c>
      <c r="AH28" s="119"/>
      <c r="AI28" s="119"/>
      <c r="AJ28" s="121"/>
      <c r="AK28" s="125"/>
      <c r="AL28" s="119"/>
      <c r="AM28" s="119"/>
      <c r="AN28" s="119"/>
      <c r="AO28" s="119"/>
      <c r="AP28" s="119"/>
      <c r="AQ28" s="119"/>
      <c r="AR28" s="119"/>
      <c r="AS28" s="115">
        <f t="shared" si="8"/>
        <v>1.3</v>
      </c>
      <c r="AT28" s="119"/>
      <c r="AU28" s="119"/>
      <c r="AV28" s="119">
        <v>1.3</v>
      </c>
      <c r="AW28" s="119"/>
      <c r="AX28" s="119"/>
      <c r="AY28" s="121"/>
      <c r="AZ28" s="125"/>
      <c r="BA28" s="119"/>
      <c r="BB28" s="119"/>
      <c r="BC28" s="119"/>
      <c r="BD28" s="119"/>
      <c r="BE28" s="119"/>
      <c r="BF28" s="119"/>
      <c r="BG28" s="119"/>
      <c r="BH28" s="115">
        <f t="shared" si="11"/>
        <v>2.3</v>
      </c>
      <c r="BI28" s="119"/>
      <c r="BJ28" s="119"/>
      <c r="BK28" s="119">
        <v>2.3</v>
      </c>
      <c r="BL28" s="119"/>
      <c r="BM28" s="119"/>
      <c r="BN28" s="121"/>
      <c r="BO28" s="125"/>
      <c r="BP28" s="119"/>
      <c r="BQ28" s="119"/>
      <c r="BR28" s="119"/>
      <c r="BS28" s="119"/>
      <c r="BT28" s="119"/>
      <c r="BU28" s="119"/>
      <c r="BV28" s="119"/>
      <c r="BW28" s="115">
        <f t="shared" si="14"/>
        <v>2.7</v>
      </c>
      <c r="BX28" s="119"/>
      <c r="BY28" s="119"/>
      <c r="BZ28" s="119">
        <v>2.7</v>
      </c>
      <c r="CA28" s="119"/>
      <c r="CB28" s="119"/>
      <c r="CC28" s="121"/>
      <c r="CD28" s="125"/>
      <c r="CE28" s="119"/>
      <c r="CF28" s="119"/>
      <c r="CG28" s="119"/>
      <c r="CH28" s="119"/>
      <c r="CI28" s="119"/>
      <c r="CJ28" s="119"/>
      <c r="CK28" s="119"/>
      <c r="CL28" s="115">
        <f t="shared" si="17"/>
        <v>2.6</v>
      </c>
      <c r="CM28" s="119"/>
      <c r="CN28" s="119"/>
      <c r="CO28" s="119">
        <v>2.6</v>
      </c>
      <c r="CP28" s="119"/>
      <c r="CQ28" s="119"/>
      <c r="CR28" s="121"/>
      <c r="CS28" s="125"/>
      <c r="CT28" s="119"/>
      <c r="CU28" s="119"/>
      <c r="CV28" s="119"/>
      <c r="CW28" s="119"/>
      <c r="CX28" s="119"/>
      <c r="CY28" s="119"/>
      <c r="CZ28" s="119"/>
      <c r="DA28" s="115">
        <f t="shared" si="20"/>
        <v>1.15</v>
      </c>
      <c r="DB28" s="119"/>
      <c r="DC28" s="119"/>
      <c r="DD28" s="119">
        <v>1.15</v>
      </c>
      <c r="DE28" s="119"/>
      <c r="DF28" s="119"/>
      <c r="DG28" s="121"/>
      <c r="DH28" s="125"/>
      <c r="DI28" s="119"/>
      <c r="DJ28" s="119"/>
      <c r="DK28" s="119"/>
      <c r="DL28" s="119"/>
      <c r="DM28" s="119"/>
      <c r="DN28" s="119"/>
      <c r="DO28" s="119"/>
      <c r="DP28" s="115">
        <f t="shared" si="23"/>
        <v>2.7</v>
      </c>
      <c r="DQ28" s="119"/>
      <c r="DR28" s="119"/>
      <c r="DS28" s="119">
        <v>2.7</v>
      </c>
      <c r="DT28" s="119"/>
      <c r="DU28" s="119"/>
      <c r="DV28" s="121"/>
      <c r="DW28" s="125"/>
      <c r="DX28" s="119"/>
      <c r="DY28" s="119"/>
      <c r="DZ28" s="119"/>
      <c r="EA28" s="119"/>
      <c r="EB28" s="119"/>
      <c r="EC28" s="119"/>
      <c r="ED28" s="119"/>
      <c r="EE28" s="115">
        <f t="shared" si="26"/>
        <v>2.5</v>
      </c>
      <c r="EF28" s="119"/>
      <c r="EG28" s="119"/>
      <c r="EH28" s="119">
        <v>2.5</v>
      </c>
      <c r="EI28" s="119"/>
      <c r="EJ28" s="119"/>
      <c r="EK28" s="121"/>
      <c r="EL28" s="125"/>
      <c r="EM28" s="119"/>
      <c r="EN28" s="119"/>
      <c r="EO28" s="119"/>
      <c r="EP28" s="119"/>
      <c r="EQ28" s="119"/>
      <c r="ER28" s="119"/>
      <c r="ES28" s="119"/>
      <c r="ET28" s="115">
        <f t="shared" si="29"/>
        <v>2.492</v>
      </c>
      <c r="EU28" s="119"/>
      <c r="EV28" s="119"/>
      <c r="EW28" s="119">
        <v>2.492</v>
      </c>
      <c r="EX28" s="119"/>
      <c r="EY28" s="119"/>
      <c r="EZ28" s="121"/>
      <c r="FA28" s="125"/>
      <c r="FB28" s="119"/>
      <c r="FC28" s="119"/>
      <c r="FD28" s="119"/>
      <c r="FE28" s="119"/>
      <c r="FF28" s="119"/>
      <c r="FG28" s="119"/>
      <c r="FH28" s="119"/>
      <c r="FI28" s="115">
        <f t="shared" si="32"/>
        <v>2.4</v>
      </c>
      <c r="FJ28" s="119"/>
      <c r="FK28" s="119"/>
      <c r="FL28" s="119">
        <v>2.4</v>
      </c>
      <c r="FM28" s="119"/>
      <c r="FN28" s="119"/>
      <c r="FO28" s="121"/>
      <c r="FP28" s="125"/>
      <c r="FQ28" s="119"/>
      <c r="FR28" s="119"/>
      <c r="FS28" s="119"/>
      <c r="FT28" s="119"/>
      <c r="FU28" s="119"/>
      <c r="FV28" s="119"/>
      <c r="FW28" s="119"/>
      <c r="FX28" s="115">
        <f t="shared" si="35"/>
        <v>1.9</v>
      </c>
      <c r="FY28" s="119"/>
      <c r="FZ28" s="119"/>
      <c r="GA28" s="119">
        <v>1.9</v>
      </c>
      <c r="GB28" s="119"/>
      <c r="GC28" s="119"/>
      <c r="GD28" s="121"/>
      <c r="GE28" s="125"/>
      <c r="GF28" s="119"/>
      <c r="GG28" s="119"/>
      <c r="GH28" s="119"/>
      <c r="GI28" s="119"/>
      <c r="GJ28" s="119"/>
      <c r="GK28" s="119"/>
      <c r="GL28" s="119"/>
      <c r="GM28" s="115">
        <f t="shared" si="38"/>
        <v>24.441999999999997</v>
      </c>
      <c r="GN28" s="119"/>
      <c r="GO28" s="119"/>
      <c r="GP28" s="119">
        <f>R28+AG28+AV28+BK28+BZ28+CO28+DD28+DS28+EH28+EW28+FL28+GA28</f>
        <v>24.441999999999997</v>
      </c>
      <c r="GQ28" s="119"/>
      <c r="GR28" s="119"/>
      <c r="GS28" s="121"/>
    </row>
    <row r="29" spans="1:201" s="118" customFormat="1" ht="12.75">
      <c r="A29" s="82"/>
      <c r="B29" s="82"/>
      <c r="C29" s="111" t="s">
        <v>116</v>
      </c>
      <c r="D29" s="112"/>
      <c r="E29" s="112"/>
      <c r="F29" s="113" t="s">
        <v>66</v>
      </c>
      <c r="G29" s="124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>
        <v>0</v>
      </c>
      <c r="U29" s="121">
        <v>0</v>
      </c>
      <c r="V29" s="125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>
        <v>0</v>
      </c>
      <c r="AJ29" s="121">
        <v>0</v>
      </c>
      <c r="AK29" s="125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>
        <v>0</v>
      </c>
      <c r="AY29" s="121">
        <v>0</v>
      </c>
      <c r="AZ29" s="125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>
        <v>0</v>
      </c>
      <c r="BN29" s="121">
        <v>0</v>
      </c>
      <c r="BO29" s="125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>
        <v>0</v>
      </c>
      <c r="CC29" s="121">
        <v>0</v>
      </c>
      <c r="CD29" s="125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>
        <v>0</v>
      </c>
      <c r="CR29" s="121">
        <v>0</v>
      </c>
      <c r="CS29" s="125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>
        <v>0</v>
      </c>
      <c r="DG29" s="121">
        <v>0</v>
      </c>
      <c r="DH29" s="125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>
        <v>0</v>
      </c>
      <c r="DV29" s="121">
        <v>0</v>
      </c>
      <c r="DW29" s="125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>
        <v>0</v>
      </c>
      <c r="EK29" s="121">
        <v>0</v>
      </c>
      <c r="EL29" s="125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>
        <v>0</v>
      </c>
      <c r="EZ29" s="121">
        <v>0</v>
      </c>
      <c r="FA29" s="125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>
        <v>0</v>
      </c>
      <c r="FO29" s="121">
        <v>0</v>
      </c>
      <c r="FP29" s="125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>
        <v>0</v>
      </c>
      <c r="GD29" s="121">
        <v>0</v>
      </c>
      <c r="GE29" s="125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>
        <f>T29+AI29+AX29+BM29+CB29+CQ29+DF29+DU29+EJ29+EY29+FN29+GC29</f>
        <v>0</v>
      </c>
      <c r="GS29" s="121">
        <f>U29+AJ29+AY29+BN29+CC29+CR29+DG29+DV29+EK29+EZ29+FO29+GD29</f>
        <v>0</v>
      </c>
    </row>
    <row r="30" spans="1:201" s="118" customFormat="1" ht="12.75">
      <c r="A30" s="82"/>
      <c r="B30" s="82"/>
      <c r="C30" s="111" t="s">
        <v>79</v>
      </c>
      <c r="D30" s="112"/>
      <c r="E30" s="112"/>
      <c r="F30" s="113" t="s">
        <v>66</v>
      </c>
      <c r="G30" s="124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>
        <v>4.9852</v>
      </c>
      <c r="T30" s="119"/>
      <c r="U30" s="121"/>
      <c r="V30" s="125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v>4.1384</v>
      </c>
      <c r="AI30" s="119"/>
      <c r="AJ30" s="121"/>
      <c r="AK30" s="125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>
        <v>3.6939</v>
      </c>
      <c r="AX30" s="119"/>
      <c r="AY30" s="121"/>
      <c r="AZ30" s="125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>
        <v>3.7151</v>
      </c>
      <c r="BM30" s="119"/>
      <c r="BN30" s="121"/>
      <c r="BO30" s="125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>
        <v>3.3658</v>
      </c>
      <c r="CB30" s="119"/>
      <c r="CC30" s="121"/>
      <c r="CD30" s="125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>
        <v>3.2071</v>
      </c>
      <c r="CQ30" s="119"/>
      <c r="CR30" s="121"/>
      <c r="CS30" s="125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>
        <v>3.2916</v>
      </c>
      <c r="DF30" s="119"/>
      <c r="DG30" s="121"/>
      <c r="DH30" s="125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>
        <v>2.6037</v>
      </c>
      <c r="DU30" s="119"/>
      <c r="DV30" s="121"/>
      <c r="DW30" s="125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>
        <v>2.8683</v>
      </c>
      <c r="EJ30" s="119"/>
      <c r="EK30" s="121"/>
      <c r="EL30" s="125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>
        <v>3.2811</v>
      </c>
      <c r="EY30" s="119"/>
      <c r="EZ30" s="121"/>
      <c r="FA30" s="125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>
        <v>3.969</v>
      </c>
      <c r="FN30" s="119"/>
      <c r="FO30" s="121"/>
      <c r="FP30" s="125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>
        <v>4.1807</v>
      </c>
      <c r="GC30" s="119"/>
      <c r="GD30" s="121"/>
      <c r="GE30" s="125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>
        <f>S30+AH30+AW30+BL30+CA30+CP30+DE30+DT30+EI30+EX30+FM30+GB30</f>
        <v>43.2999</v>
      </c>
      <c r="GR30" s="119"/>
      <c r="GS30" s="121"/>
    </row>
    <row r="31" spans="1:201" s="118" customFormat="1" ht="12.75">
      <c r="A31" s="82"/>
      <c r="B31" s="82"/>
      <c r="C31" s="111" t="s">
        <v>80</v>
      </c>
      <c r="D31" s="112"/>
      <c r="E31" s="112"/>
      <c r="F31" s="113"/>
      <c r="G31" s="124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>
        <v>0.47</v>
      </c>
      <c r="T31" s="119"/>
      <c r="U31" s="121"/>
      <c r="V31" s="125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v>0.39</v>
      </c>
      <c r="AI31" s="119"/>
      <c r="AJ31" s="121"/>
      <c r="AK31" s="125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>
        <v>0.35</v>
      </c>
      <c r="AX31" s="119"/>
      <c r="AY31" s="121"/>
      <c r="AZ31" s="125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>
        <v>0.35</v>
      </c>
      <c r="BM31" s="119"/>
      <c r="BN31" s="121"/>
      <c r="BO31" s="125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>
        <v>0.32</v>
      </c>
      <c r="CB31" s="119"/>
      <c r="CC31" s="121"/>
      <c r="CD31" s="125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>
        <v>0.3</v>
      </c>
      <c r="CQ31" s="119"/>
      <c r="CR31" s="121"/>
      <c r="CS31" s="125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>
        <v>0.31</v>
      </c>
      <c r="DF31" s="119"/>
      <c r="DG31" s="121"/>
      <c r="DH31" s="125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>
        <v>0.24</v>
      </c>
      <c r="DU31" s="119"/>
      <c r="DV31" s="121"/>
      <c r="DW31" s="125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>
        <v>0.27</v>
      </c>
      <c r="EJ31" s="119"/>
      <c r="EK31" s="121"/>
      <c r="EL31" s="125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>
        <v>0.31</v>
      </c>
      <c r="EY31" s="119"/>
      <c r="EZ31" s="121"/>
      <c r="FA31" s="125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>
        <v>0.37</v>
      </c>
      <c r="FN31" s="119"/>
      <c r="FO31" s="121"/>
      <c r="FP31" s="125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>
        <v>0.38</v>
      </c>
      <c r="GC31" s="119"/>
      <c r="GD31" s="121"/>
      <c r="GE31" s="125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>
        <f>S31+AH31+AW31+BL31+CA31+CP31+DE31+DT31+EI31+EX31+FM31+GB31</f>
        <v>4.0600000000000005</v>
      </c>
      <c r="GR31" s="119"/>
      <c r="GS31" s="121"/>
    </row>
    <row r="33" ht="12.75">
      <c r="GQ33" s="126">
        <f>157.33/GP25</f>
        <v>0.2538022342920648</v>
      </c>
    </row>
    <row r="34" ht="12.75">
      <c r="GP34" s="127">
        <v>614.3</v>
      </c>
    </row>
    <row r="35" ht="12.75">
      <c r="GP35" s="127">
        <f>GP25-GP34</f>
        <v>5.592099999999959</v>
      </c>
    </row>
    <row r="36" ht="12.75">
      <c r="GP36" s="127"/>
    </row>
  </sheetData>
  <sheetProtection/>
  <mergeCells count="199">
    <mergeCell ref="GO10:GO11"/>
    <mergeCell ref="GP10:GP11"/>
    <mergeCell ref="GQ10:GQ11"/>
    <mergeCell ref="GK10:GK11"/>
    <mergeCell ref="GL10:GL11"/>
    <mergeCell ref="GM10:GM11"/>
    <mergeCell ref="GN10:GN11"/>
    <mergeCell ref="GE10:GE11"/>
    <mergeCell ref="GF10:GH10"/>
    <mergeCell ref="GI10:GI11"/>
    <mergeCell ref="GJ10:GJ11"/>
    <mergeCell ref="FY10:FY11"/>
    <mergeCell ref="FZ10:FZ11"/>
    <mergeCell ref="GA10:GA11"/>
    <mergeCell ref="GB10:GB11"/>
    <mergeCell ref="FU10:FU11"/>
    <mergeCell ref="FV10:FV11"/>
    <mergeCell ref="FW10:FW11"/>
    <mergeCell ref="FX10:FX11"/>
    <mergeCell ref="FM10:FM11"/>
    <mergeCell ref="FP10:FP11"/>
    <mergeCell ref="FQ10:FS10"/>
    <mergeCell ref="FT10:FT11"/>
    <mergeCell ref="FI10:FI11"/>
    <mergeCell ref="FJ10:FJ11"/>
    <mergeCell ref="FK10:FK11"/>
    <mergeCell ref="FL10:FL11"/>
    <mergeCell ref="FE10:FE11"/>
    <mergeCell ref="FF10:FF11"/>
    <mergeCell ref="FG10:FG11"/>
    <mergeCell ref="FH10:FH11"/>
    <mergeCell ref="EW10:EW11"/>
    <mergeCell ref="EX10:EX11"/>
    <mergeCell ref="FA10:FA11"/>
    <mergeCell ref="FB10:FD10"/>
    <mergeCell ref="ES10:ES11"/>
    <mergeCell ref="ET10:ET11"/>
    <mergeCell ref="EU10:EU11"/>
    <mergeCell ref="EV10:EV11"/>
    <mergeCell ref="EM10:EO10"/>
    <mergeCell ref="EP10:EP11"/>
    <mergeCell ref="EQ10:EQ11"/>
    <mergeCell ref="ER10:ER11"/>
    <mergeCell ref="EG10:EG11"/>
    <mergeCell ref="EH10:EH11"/>
    <mergeCell ref="EI10:EI11"/>
    <mergeCell ref="EL10:EL11"/>
    <mergeCell ref="EC10:EC11"/>
    <mergeCell ref="ED10:ED11"/>
    <mergeCell ref="EE10:EE11"/>
    <mergeCell ref="EF10:EF11"/>
    <mergeCell ref="DW10:DW11"/>
    <mergeCell ref="DX10:DZ10"/>
    <mergeCell ref="EA10:EA11"/>
    <mergeCell ref="EB10:EB11"/>
    <mergeCell ref="DQ10:DQ11"/>
    <mergeCell ref="DR10:DR11"/>
    <mergeCell ref="DS10:DS11"/>
    <mergeCell ref="DT10:DT11"/>
    <mergeCell ref="DM10:DM11"/>
    <mergeCell ref="DN10:DN11"/>
    <mergeCell ref="DO10:DO11"/>
    <mergeCell ref="DP10:DP11"/>
    <mergeCell ref="DE10:DE11"/>
    <mergeCell ref="DH10:DH11"/>
    <mergeCell ref="DI10:DK10"/>
    <mergeCell ref="DL10:DL11"/>
    <mergeCell ref="DA10:DA11"/>
    <mergeCell ref="DB10:DB11"/>
    <mergeCell ref="DC10:DC11"/>
    <mergeCell ref="DD10:DD11"/>
    <mergeCell ref="CW10:CW11"/>
    <mergeCell ref="CX10:CX11"/>
    <mergeCell ref="CY10:CY11"/>
    <mergeCell ref="CZ10:CZ11"/>
    <mergeCell ref="CO10:CO11"/>
    <mergeCell ref="CP10:CP11"/>
    <mergeCell ref="CS10:CS11"/>
    <mergeCell ref="CT10:CV10"/>
    <mergeCell ref="CK10:CK11"/>
    <mergeCell ref="CL10:CL11"/>
    <mergeCell ref="CM10:CM11"/>
    <mergeCell ref="CN10:CN11"/>
    <mergeCell ref="CE10:CG10"/>
    <mergeCell ref="CH10:CH11"/>
    <mergeCell ref="CI10:CI11"/>
    <mergeCell ref="CJ10:CJ11"/>
    <mergeCell ref="BY10:BY11"/>
    <mergeCell ref="BZ10:BZ11"/>
    <mergeCell ref="CA10:CA11"/>
    <mergeCell ref="CD10:CD11"/>
    <mergeCell ref="BU10:BU11"/>
    <mergeCell ref="BV10:BV11"/>
    <mergeCell ref="BW10:BW11"/>
    <mergeCell ref="BX10:BX11"/>
    <mergeCell ref="BO10:BO11"/>
    <mergeCell ref="BP10:BR10"/>
    <mergeCell ref="BS10:BS11"/>
    <mergeCell ref="BT10:BT11"/>
    <mergeCell ref="BI10:BI11"/>
    <mergeCell ref="BJ10:BJ11"/>
    <mergeCell ref="BK10:BK11"/>
    <mergeCell ref="BL10:BL11"/>
    <mergeCell ref="BE10:BE11"/>
    <mergeCell ref="BF10:BF11"/>
    <mergeCell ref="BG10:BG11"/>
    <mergeCell ref="BH10:BH11"/>
    <mergeCell ref="AW10:AW11"/>
    <mergeCell ref="AZ10:AZ11"/>
    <mergeCell ref="BA10:BC10"/>
    <mergeCell ref="BD10:BD11"/>
    <mergeCell ref="AS10:AS11"/>
    <mergeCell ref="AT10:AT11"/>
    <mergeCell ref="AU10:AU11"/>
    <mergeCell ref="AV10:AV11"/>
    <mergeCell ref="AO10:AO11"/>
    <mergeCell ref="AP10:AP11"/>
    <mergeCell ref="AQ10:AQ11"/>
    <mergeCell ref="AR10:AR11"/>
    <mergeCell ref="AG10:AG11"/>
    <mergeCell ref="AH10:AH11"/>
    <mergeCell ref="AK10:AK11"/>
    <mergeCell ref="AL10:AN10"/>
    <mergeCell ref="AC10:AC11"/>
    <mergeCell ref="AD10:AD11"/>
    <mergeCell ref="AE10:AE11"/>
    <mergeCell ref="AF10:AF11"/>
    <mergeCell ref="W10:Y10"/>
    <mergeCell ref="Z10:Z11"/>
    <mergeCell ref="AA10:AA11"/>
    <mergeCell ref="AB10:AB11"/>
    <mergeCell ref="Q10:Q11"/>
    <mergeCell ref="R10:R11"/>
    <mergeCell ref="S10:S11"/>
    <mergeCell ref="V10:V11"/>
    <mergeCell ref="O10:O11"/>
    <mergeCell ref="P10:P11"/>
    <mergeCell ref="G10:G11"/>
    <mergeCell ref="H10:J10"/>
    <mergeCell ref="K10:K11"/>
    <mergeCell ref="L10:L11"/>
    <mergeCell ref="GE9:GK9"/>
    <mergeCell ref="GL9:GN9"/>
    <mergeCell ref="GO9:GQ9"/>
    <mergeCell ref="GR9:GS9"/>
    <mergeCell ref="FP9:FV9"/>
    <mergeCell ref="FW9:FY9"/>
    <mergeCell ref="FZ9:GB9"/>
    <mergeCell ref="GC9:GD9"/>
    <mergeCell ref="FA9:FG9"/>
    <mergeCell ref="FH9:FJ9"/>
    <mergeCell ref="FK9:FM9"/>
    <mergeCell ref="FN9:FO9"/>
    <mergeCell ref="EL9:ER9"/>
    <mergeCell ref="ES9:EU9"/>
    <mergeCell ref="EV9:EX9"/>
    <mergeCell ref="EY9:EZ9"/>
    <mergeCell ref="DW9:EC9"/>
    <mergeCell ref="ED9:EF9"/>
    <mergeCell ref="EG9:EI9"/>
    <mergeCell ref="EJ9:EK9"/>
    <mergeCell ref="DH9:DN9"/>
    <mergeCell ref="DO9:DQ9"/>
    <mergeCell ref="DR9:DT9"/>
    <mergeCell ref="DU9:DV9"/>
    <mergeCell ref="CS9:CY9"/>
    <mergeCell ref="CZ9:DB9"/>
    <mergeCell ref="DC9:DE9"/>
    <mergeCell ref="DF9:DG9"/>
    <mergeCell ref="CD9:CJ9"/>
    <mergeCell ref="CK9:CM9"/>
    <mergeCell ref="CN9:CP9"/>
    <mergeCell ref="CQ9:CR9"/>
    <mergeCell ref="BO9:BU9"/>
    <mergeCell ref="BV9:BX9"/>
    <mergeCell ref="BY9:CA9"/>
    <mergeCell ref="CB9:CC9"/>
    <mergeCell ref="AZ9:BF9"/>
    <mergeCell ref="BG9:BI9"/>
    <mergeCell ref="BJ9:BL9"/>
    <mergeCell ref="BM9:BN9"/>
    <mergeCell ref="AK9:AQ9"/>
    <mergeCell ref="AR9:AT9"/>
    <mergeCell ref="AU9:AW9"/>
    <mergeCell ref="AX9:AY9"/>
    <mergeCell ref="V9:AB9"/>
    <mergeCell ref="AC9:AE9"/>
    <mergeCell ref="AF9:AH9"/>
    <mergeCell ref="AI9:AJ9"/>
    <mergeCell ref="G9:M9"/>
    <mergeCell ref="N9:P9"/>
    <mergeCell ref="Q9:S9"/>
    <mergeCell ref="T9:U9"/>
    <mergeCell ref="C9:C11"/>
    <mergeCell ref="D9:D11"/>
    <mergeCell ref="E9:E11"/>
    <mergeCell ref="F9:F11"/>
    <mergeCell ref="M10:M11"/>
    <mergeCell ref="N10:N11"/>
  </mergeCells>
  <printOptions/>
  <pageMargins left="0.75" right="0.75" top="1" bottom="1" header="0.5" footer="0.5"/>
  <pageSetup firstPageNumber="1" useFirstPageNumber="1" fitToWidth="13" horizontalDpi="600" verticalDpi="600" orientation="landscape" paperSize="9" scale="35" r:id="rId1"/>
  <colBreaks count="12" manualBreakCount="12">
    <brk id="21" max="30" man="1"/>
    <brk id="36" max="30" man="1"/>
    <brk id="51" max="30" man="1"/>
    <brk id="66" max="30" man="1"/>
    <brk id="81" max="30" man="1"/>
    <brk id="96" max="30" man="1"/>
    <brk id="111" max="30" man="1"/>
    <brk id="126" max="30" man="1"/>
    <brk id="141" max="30" man="1"/>
    <brk id="156" max="30" man="1"/>
    <brk id="171" max="30" man="1"/>
    <brk id="18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I30"/>
  <sheetViews>
    <sheetView view="pageBreakPreview" zoomScale="85" zoomScaleNormal="70" zoomScaleSheetLayoutView="85" zoomScalePageLayoutView="0" workbookViewId="0" topLeftCell="A1">
      <pane xSplit="6" ySplit="12" topLeftCell="EX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13" sqref="G13"/>
    </sheetView>
  </sheetViews>
  <sheetFormatPr defaultColWidth="9.140625" defaultRowHeight="12.75" outlineLevelRow="1"/>
  <cols>
    <col min="1" max="2" width="3.7109375" style="37" customWidth="1"/>
    <col min="3" max="3" width="45.7109375" style="37" customWidth="1"/>
    <col min="4" max="4" width="9.140625" style="37" customWidth="1"/>
    <col min="5" max="162" width="17.8515625" style="37" customWidth="1"/>
    <col min="163" max="16384" width="9.140625" style="37" customWidth="1"/>
  </cols>
  <sheetData>
    <row r="1" spans="1:162" s="42" customFormat="1" ht="15.75">
      <c r="A1" s="37"/>
      <c r="B1" s="37"/>
      <c r="C1" s="38"/>
      <c r="D1" s="39"/>
      <c r="E1" s="40"/>
      <c r="F1" s="41"/>
      <c r="O1" s="143" t="s">
        <v>0</v>
      </c>
      <c r="P1" s="143"/>
      <c r="Q1" s="143"/>
      <c r="R1" s="44"/>
      <c r="AA1" s="143" t="s">
        <v>0</v>
      </c>
      <c r="AB1" s="143"/>
      <c r="AC1" s="143"/>
      <c r="AD1" s="44"/>
      <c r="AM1" s="143" t="s">
        <v>0</v>
      </c>
      <c r="AN1" s="143"/>
      <c r="AO1" s="143"/>
      <c r="AP1" s="44"/>
      <c r="AY1" s="143" t="s">
        <v>0</v>
      </c>
      <c r="AZ1" s="143"/>
      <c r="BA1" s="143"/>
      <c r="BB1" s="44"/>
      <c r="BK1" s="143" t="s">
        <v>0</v>
      </c>
      <c r="BL1" s="143"/>
      <c r="BM1" s="143"/>
      <c r="BN1" s="44"/>
      <c r="BW1" s="143" t="s">
        <v>0</v>
      </c>
      <c r="BX1" s="143"/>
      <c r="BY1" s="143"/>
      <c r="BZ1" s="44"/>
      <c r="CI1" s="143" t="s">
        <v>0</v>
      </c>
      <c r="CJ1" s="143"/>
      <c r="CK1" s="143"/>
      <c r="CL1" s="44"/>
      <c r="CU1" s="143" t="s">
        <v>0</v>
      </c>
      <c r="CV1" s="143"/>
      <c r="CW1" s="143"/>
      <c r="CX1" s="44"/>
      <c r="DG1" s="143" t="s">
        <v>0</v>
      </c>
      <c r="DH1" s="143"/>
      <c r="DI1" s="143"/>
      <c r="DJ1" s="44"/>
      <c r="DS1" s="143" t="s">
        <v>0</v>
      </c>
      <c r="DT1" s="143"/>
      <c r="DU1" s="143"/>
      <c r="DV1" s="44"/>
      <c r="EE1" s="143" t="s">
        <v>0</v>
      </c>
      <c r="EF1" s="143"/>
      <c r="EG1" s="143"/>
      <c r="EH1" s="44"/>
      <c r="EQ1" s="143" t="s">
        <v>0</v>
      </c>
      <c r="ER1" s="143"/>
      <c r="ES1" s="143"/>
      <c r="ET1" s="44"/>
      <c r="FC1" s="143"/>
      <c r="FD1" s="143"/>
      <c r="FE1" s="143"/>
      <c r="FF1" s="44"/>
    </row>
    <row r="2" spans="1:162" s="42" customFormat="1" ht="15">
      <c r="A2" s="37"/>
      <c r="B2" s="37"/>
      <c r="C2" s="38"/>
      <c r="D2" s="39"/>
      <c r="E2" s="40"/>
      <c r="F2" s="41"/>
      <c r="O2" s="144" t="s">
        <v>1</v>
      </c>
      <c r="P2" s="144"/>
      <c r="Q2" s="144"/>
      <c r="R2" s="144"/>
      <c r="AA2" s="144" t="s">
        <v>1</v>
      </c>
      <c r="AB2" s="144"/>
      <c r="AC2" s="144"/>
      <c r="AD2" s="144"/>
      <c r="AM2" s="144" t="s">
        <v>1</v>
      </c>
      <c r="AN2" s="144"/>
      <c r="AO2" s="144"/>
      <c r="AP2" s="144"/>
      <c r="AY2" s="144" t="s">
        <v>1</v>
      </c>
      <c r="AZ2" s="144"/>
      <c r="BA2" s="144"/>
      <c r="BB2" s="144"/>
      <c r="BK2" s="144" t="s">
        <v>1</v>
      </c>
      <c r="BL2" s="144"/>
      <c r="BM2" s="144"/>
      <c r="BN2" s="144"/>
      <c r="BW2" s="144" t="s">
        <v>1</v>
      </c>
      <c r="BX2" s="144"/>
      <c r="BY2" s="144"/>
      <c r="BZ2" s="144"/>
      <c r="CI2" s="144" t="s">
        <v>1</v>
      </c>
      <c r="CJ2" s="144"/>
      <c r="CK2" s="144"/>
      <c r="CL2" s="144"/>
      <c r="CU2" s="144" t="s">
        <v>1</v>
      </c>
      <c r="CV2" s="144"/>
      <c r="CW2" s="144"/>
      <c r="CX2" s="144"/>
      <c r="DG2" s="144" t="s">
        <v>1</v>
      </c>
      <c r="DH2" s="144"/>
      <c r="DI2" s="144"/>
      <c r="DJ2" s="144"/>
      <c r="DS2" s="144" t="s">
        <v>1</v>
      </c>
      <c r="DT2" s="144"/>
      <c r="DU2" s="144"/>
      <c r="DV2" s="144"/>
      <c r="EE2" s="144" t="s">
        <v>1</v>
      </c>
      <c r="EF2" s="144"/>
      <c r="EG2" s="144"/>
      <c r="EH2" s="144"/>
      <c r="EQ2" s="144" t="s">
        <v>1</v>
      </c>
      <c r="ER2" s="144"/>
      <c r="ES2" s="144"/>
      <c r="ET2" s="144"/>
      <c r="FC2" s="144"/>
      <c r="FD2" s="144"/>
      <c r="FE2" s="144"/>
      <c r="FF2" s="144"/>
    </row>
    <row r="3" spans="1:162" s="42" customFormat="1" ht="15">
      <c r="A3" s="37"/>
      <c r="B3" s="37"/>
      <c r="C3" s="38"/>
      <c r="D3" s="39"/>
      <c r="E3" s="40"/>
      <c r="F3" s="41"/>
      <c r="O3" s="144" t="s">
        <v>2</v>
      </c>
      <c r="P3" s="144"/>
      <c r="Q3" s="144"/>
      <c r="R3" s="144"/>
      <c r="AA3" s="144" t="s">
        <v>2</v>
      </c>
      <c r="AB3" s="144"/>
      <c r="AC3" s="144"/>
      <c r="AD3" s="144"/>
      <c r="AM3" s="144" t="s">
        <v>2</v>
      </c>
      <c r="AN3" s="144"/>
      <c r="AO3" s="144"/>
      <c r="AP3" s="144"/>
      <c r="AY3" s="144" t="s">
        <v>2</v>
      </c>
      <c r="AZ3" s="144"/>
      <c r="BA3" s="144"/>
      <c r="BB3" s="144"/>
      <c r="BK3" s="144" t="s">
        <v>2</v>
      </c>
      <c r="BL3" s="144"/>
      <c r="BM3" s="144"/>
      <c r="BN3" s="144"/>
      <c r="BW3" s="144" t="s">
        <v>2</v>
      </c>
      <c r="BX3" s="144"/>
      <c r="BY3" s="144"/>
      <c r="BZ3" s="144"/>
      <c r="CI3" s="144" t="s">
        <v>2</v>
      </c>
      <c r="CJ3" s="144"/>
      <c r="CK3" s="144"/>
      <c r="CL3" s="144"/>
      <c r="CU3" s="144" t="s">
        <v>2</v>
      </c>
      <c r="CV3" s="144"/>
      <c r="CW3" s="144"/>
      <c r="CX3" s="144"/>
      <c r="DG3" s="144" t="s">
        <v>2</v>
      </c>
      <c r="DH3" s="144"/>
      <c r="DI3" s="144"/>
      <c r="DJ3" s="144"/>
      <c r="DS3" s="144" t="s">
        <v>2</v>
      </c>
      <c r="DT3" s="144"/>
      <c r="DU3" s="144"/>
      <c r="DV3" s="144"/>
      <c r="EE3" s="144" t="s">
        <v>2</v>
      </c>
      <c r="EF3" s="144"/>
      <c r="EG3" s="144"/>
      <c r="EH3" s="144"/>
      <c r="EQ3" s="144" t="s">
        <v>2</v>
      </c>
      <c r="ER3" s="144"/>
      <c r="ES3" s="144"/>
      <c r="ET3" s="144"/>
      <c r="FC3" s="144"/>
      <c r="FD3" s="144"/>
      <c r="FE3" s="144"/>
      <c r="FF3" s="144"/>
    </row>
    <row r="4" spans="1:6" s="42" customFormat="1" ht="15">
      <c r="A4" s="37"/>
      <c r="B4" s="37"/>
      <c r="C4" s="38"/>
      <c r="D4" s="39"/>
      <c r="E4" s="40"/>
      <c r="F4" s="41"/>
    </row>
    <row r="5" spans="1:6" s="42" customFormat="1" ht="15">
      <c r="A5" s="37"/>
      <c r="B5" s="37"/>
      <c r="C5" s="46"/>
      <c r="D5" s="39"/>
      <c r="E5" s="40"/>
      <c r="F5" s="41"/>
    </row>
    <row r="6" spans="1:162" s="52" customFormat="1" ht="15.75">
      <c r="A6" s="37"/>
      <c r="B6" s="37"/>
      <c r="C6" s="47"/>
      <c r="D6" s="48"/>
      <c r="E6" s="49"/>
      <c r="F6" s="50"/>
      <c r="G6" s="51" t="s">
        <v>34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 t="s">
        <v>34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 t="s">
        <v>34</v>
      </c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 t="s">
        <v>34</v>
      </c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 t="s">
        <v>34</v>
      </c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 t="s">
        <v>34</v>
      </c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 t="s">
        <v>34</v>
      </c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 t="s">
        <v>34</v>
      </c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 t="s">
        <v>34</v>
      </c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 t="s">
        <v>34</v>
      </c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 t="s">
        <v>34</v>
      </c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 t="s">
        <v>34</v>
      </c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 t="s">
        <v>34</v>
      </c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</row>
    <row r="7" spans="1:162" s="54" customFormat="1" ht="23.25" customHeight="1">
      <c r="A7" s="37"/>
      <c r="B7" s="37"/>
      <c r="C7" s="47"/>
      <c r="D7" s="48"/>
      <c r="E7" s="49"/>
      <c r="F7" s="50"/>
      <c r="G7" s="51" t="s">
        <v>35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1" t="s">
        <v>35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1" t="s">
        <v>35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1" t="s">
        <v>35</v>
      </c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1" t="s">
        <v>35</v>
      </c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1" t="s">
        <v>35</v>
      </c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1" t="s">
        <v>35</v>
      </c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1" t="s">
        <v>35</v>
      </c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1" t="s">
        <v>35</v>
      </c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1" t="s">
        <v>35</v>
      </c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1" t="s">
        <v>35</v>
      </c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1" t="s">
        <v>35</v>
      </c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1" t="s">
        <v>35</v>
      </c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</row>
    <row r="8" spans="1:162" s="56" customFormat="1" ht="23.25" customHeight="1">
      <c r="A8" s="37"/>
      <c r="B8" s="37"/>
      <c r="C8" s="55"/>
      <c r="D8" s="48"/>
      <c r="E8" s="49"/>
      <c r="F8" s="50"/>
      <c r="G8" s="53" t="s">
        <v>36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37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38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39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40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41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42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43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44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45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46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47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48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</row>
    <row r="9" spans="1:162" s="57" customFormat="1" ht="25.5" customHeight="1">
      <c r="A9" s="37"/>
      <c r="B9" s="37"/>
      <c r="C9" s="147" t="s">
        <v>49</v>
      </c>
      <c r="D9" s="148" t="s">
        <v>50</v>
      </c>
      <c r="E9" s="151" t="s">
        <v>51</v>
      </c>
      <c r="F9" s="154"/>
      <c r="G9" s="145" t="s">
        <v>52</v>
      </c>
      <c r="H9" s="145" t="s">
        <v>53</v>
      </c>
      <c r="I9" s="146" t="s">
        <v>54</v>
      </c>
      <c r="J9" s="146"/>
      <c r="K9" s="146"/>
      <c r="L9" s="145" t="s">
        <v>55</v>
      </c>
      <c r="M9" s="145"/>
      <c r="N9" s="145"/>
      <c r="O9" s="145" t="s">
        <v>56</v>
      </c>
      <c r="P9" s="145"/>
      <c r="Q9" s="145" t="s">
        <v>57</v>
      </c>
      <c r="R9" s="145" t="s">
        <v>58</v>
      </c>
      <c r="S9" s="145" t="s">
        <v>52</v>
      </c>
      <c r="T9" s="145" t="s">
        <v>53</v>
      </c>
      <c r="U9" s="145" t="s">
        <v>54</v>
      </c>
      <c r="V9" s="145"/>
      <c r="W9" s="145"/>
      <c r="X9" s="145" t="s">
        <v>55</v>
      </c>
      <c r="Y9" s="145"/>
      <c r="Z9" s="145"/>
      <c r="AA9" s="145" t="s">
        <v>56</v>
      </c>
      <c r="AB9" s="145"/>
      <c r="AC9" s="145" t="s">
        <v>57</v>
      </c>
      <c r="AD9" s="145" t="s">
        <v>58</v>
      </c>
      <c r="AE9" s="145" t="s">
        <v>52</v>
      </c>
      <c r="AF9" s="145" t="s">
        <v>53</v>
      </c>
      <c r="AG9" s="145" t="s">
        <v>54</v>
      </c>
      <c r="AH9" s="145"/>
      <c r="AI9" s="145"/>
      <c r="AJ9" s="145" t="s">
        <v>55</v>
      </c>
      <c r="AK9" s="145"/>
      <c r="AL9" s="145"/>
      <c r="AM9" s="145" t="s">
        <v>56</v>
      </c>
      <c r="AN9" s="145"/>
      <c r="AO9" s="145" t="s">
        <v>57</v>
      </c>
      <c r="AP9" s="145" t="s">
        <v>58</v>
      </c>
      <c r="AQ9" s="145" t="s">
        <v>52</v>
      </c>
      <c r="AR9" s="145" t="s">
        <v>53</v>
      </c>
      <c r="AS9" s="145" t="s">
        <v>54</v>
      </c>
      <c r="AT9" s="145"/>
      <c r="AU9" s="145"/>
      <c r="AV9" s="145" t="s">
        <v>55</v>
      </c>
      <c r="AW9" s="145"/>
      <c r="AX9" s="145"/>
      <c r="AY9" s="145" t="s">
        <v>56</v>
      </c>
      <c r="AZ9" s="145"/>
      <c r="BA9" s="145" t="s">
        <v>57</v>
      </c>
      <c r="BB9" s="145" t="s">
        <v>58</v>
      </c>
      <c r="BC9" s="145" t="s">
        <v>52</v>
      </c>
      <c r="BD9" s="145" t="s">
        <v>53</v>
      </c>
      <c r="BE9" s="145" t="s">
        <v>54</v>
      </c>
      <c r="BF9" s="145"/>
      <c r="BG9" s="145"/>
      <c r="BH9" s="145" t="s">
        <v>55</v>
      </c>
      <c r="BI9" s="145"/>
      <c r="BJ9" s="145"/>
      <c r="BK9" s="145" t="s">
        <v>56</v>
      </c>
      <c r="BL9" s="145"/>
      <c r="BM9" s="145" t="s">
        <v>57</v>
      </c>
      <c r="BN9" s="145" t="s">
        <v>58</v>
      </c>
      <c r="BO9" s="145" t="s">
        <v>52</v>
      </c>
      <c r="BP9" s="145" t="s">
        <v>53</v>
      </c>
      <c r="BQ9" s="145" t="s">
        <v>54</v>
      </c>
      <c r="BR9" s="145"/>
      <c r="BS9" s="145"/>
      <c r="BT9" s="145" t="s">
        <v>55</v>
      </c>
      <c r="BU9" s="145"/>
      <c r="BV9" s="145"/>
      <c r="BW9" s="145" t="s">
        <v>56</v>
      </c>
      <c r="BX9" s="145"/>
      <c r="BY9" s="145" t="s">
        <v>57</v>
      </c>
      <c r="BZ9" s="145" t="s">
        <v>58</v>
      </c>
      <c r="CA9" s="145" t="s">
        <v>52</v>
      </c>
      <c r="CB9" s="145" t="s">
        <v>53</v>
      </c>
      <c r="CC9" s="145" t="s">
        <v>54</v>
      </c>
      <c r="CD9" s="145"/>
      <c r="CE9" s="145"/>
      <c r="CF9" s="145" t="s">
        <v>55</v>
      </c>
      <c r="CG9" s="145"/>
      <c r="CH9" s="145"/>
      <c r="CI9" s="145" t="s">
        <v>56</v>
      </c>
      <c r="CJ9" s="145"/>
      <c r="CK9" s="145" t="s">
        <v>57</v>
      </c>
      <c r="CL9" s="145" t="s">
        <v>58</v>
      </c>
      <c r="CM9" s="145" t="s">
        <v>52</v>
      </c>
      <c r="CN9" s="145" t="s">
        <v>53</v>
      </c>
      <c r="CO9" s="145" t="s">
        <v>54</v>
      </c>
      <c r="CP9" s="145"/>
      <c r="CQ9" s="145"/>
      <c r="CR9" s="145" t="s">
        <v>55</v>
      </c>
      <c r="CS9" s="145"/>
      <c r="CT9" s="145"/>
      <c r="CU9" s="145" t="s">
        <v>56</v>
      </c>
      <c r="CV9" s="145"/>
      <c r="CW9" s="145" t="s">
        <v>57</v>
      </c>
      <c r="CX9" s="145" t="s">
        <v>58</v>
      </c>
      <c r="CY9" s="145" t="s">
        <v>52</v>
      </c>
      <c r="CZ9" s="145" t="s">
        <v>53</v>
      </c>
      <c r="DA9" s="145" t="s">
        <v>54</v>
      </c>
      <c r="DB9" s="145"/>
      <c r="DC9" s="145"/>
      <c r="DD9" s="145" t="s">
        <v>55</v>
      </c>
      <c r="DE9" s="145"/>
      <c r="DF9" s="145"/>
      <c r="DG9" s="145" t="s">
        <v>56</v>
      </c>
      <c r="DH9" s="145"/>
      <c r="DI9" s="145" t="s">
        <v>57</v>
      </c>
      <c r="DJ9" s="145" t="s">
        <v>58</v>
      </c>
      <c r="DK9" s="145" t="s">
        <v>52</v>
      </c>
      <c r="DL9" s="145" t="s">
        <v>53</v>
      </c>
      <c r="DM9" s="145" t="s">
        <v>54</v>
      </c>
      <c r="DN9" s="145"/>
      <c r="DO9" s="145"/>
      <c r="DP9" s="145" t="s">
        <v>55</v>
      </c>
      <c r="DQ9" s="145"/>
      <c r="DR9" s="145"/>
      <c r="DS9" s="145" t="s">
        <v>56</v>
      </c>
      <c r="DT9" s="145"/>
      <c r="DU9" s="145" t="s">
        <v>57</v>
      </c>
      <c r="DV9" s="145" t="s">
        <v>58</v>
      </c>
      <c r="DW9" s="145" t="s">
        <v>52</v>
      </c>
      <c r="DX9" s="145" t="s">
        <v>53</v>
      </c>
      <c r="DY9" s="145" t="s">
        <v>54</v>
      </c>
      <c r="DZ9" s="145"/>
      <c r="EA9" s="145"/>
      <c r="EB9" s="145" t="s">
        <v>55</v>
      </c>
      <c r="EC9" s="145"/>
      <c r="ED9" s="145"/>
      <c r="EE9" s="145" t="s">
        <v>56</v>
      </c>
      <c r="EF9" s="145"/>
      <c r="EG9" s="145" t="s">
        <v>57</v>
      </c>
      <c r="EH9" s="145" t="s">
        <v>58</v>
      </c>
      <c r="EI9" s="145" t="s">
        <v>52</v>
      </c>
      <c r="EJ9" s="145" t="s">
        <v>53</v>
      </c>
      <c r="EK9" s="145" t="s">
        <v>54</v>
      </c>
      <c r="EL9" s="145"/>
      <c r="EM9" s="145"/>
      <c r="EN9" s="145" t="s">
        <v>55</v>
      </c>
      <c r="EO9" s="145"/>
      <c r="EP9" s="145"/>
      <c r="EQ9" s="145" t="s">
        <v>56</v>
      </c>
      <c r="ER9" s="145"/>
      <c r="ES9" s="145" t="s">
        <v>57</v>
      </c>
      <c r="ET9" s="145" t="s">
        <v>58</v>
      </c>
      <c r="EU9" s="145" t="s">
        <v>52</v>
      </c>
      <c r="EV9" s="145" t="s">
        <v>53</v>
      </c>
      <c r="EW9" s="145" t="s">
        <v>54</v>
      </c>
      <c r="EX9" s="145"/>
      <c r="EY9" s="145"/>
      <c r="EZ9" s="145" t="s">
        <v>55</v>
      </c>
      <c r="FA9" s="145"/>
      <c r="FB9" s="145"/>
      <c r="FC9" s="145" t="s">
        <v>56</v>
      </c>
      <c r="FD9" s="145"/>
      <c r="FE9" s="145" t="s">
        <v>57</v>
      </c>
      <c r="FF9" s="145" t="s">
        <v>58</v>
      </c>
    </row>
    <row r="10" spans="1:162" s="57" customFormat="1" ht="30.75" customHeight="1">
      <c r="A10" s="37"/>
      <c r="B10" s="37"/>
      <c r="C10" s="147"/>
      <c r="D10" s="149"/>
      <c r="E10" s="152"/>
      <c r="F10" s="155"/>
      <c r="G10" s="145"/>
      <c r="H10" s="145"/>
      <c r="I10" s="145" t="s">
        <v>59</v>
      </c>
      <c r="J10" s="157" t="s">
        <v>60</v>
      </c>
      <c r="K10" s="157" t="s">
        <v>61</v>
      </c>
      <c r="L10" s="145" t="s">
        <v>59</v>
      </c>
      <c r="M10" s="145" t="s">
        <v>62</v>
      </c>
      <c r="N10" s="145" t="s">
        <v>63</v>
      </c>
      <c r="O10" s="145" t="s">
        <v>64</v>
      </c>
      <c r="P10" s="145" t="s">
        <v>65</v>
      </c>
      <c r="Q10" s="145"/>
      <c r="R10" s="145"/>
      <c r="S10" s="145"/>
      <c r="T10" s="145"/>
      <c r="U10" s="145" t="s">
        <v>59</v>
      </c>
      <c r="V10" s="157" t="s">
        <v>60</v>
      </c>
      <c r="W10" s="157" t="s">
        <v>61</v>
      </c>
      <c r="X10" s="145" t="s">
        <v>59</v>
      </c>
      <c r="Y10" s="145" t="s">
        <v>62</v>
      </c>
      <c r="Z10" s="145" t="s">
        <v>63</v>
      </c>
      <c r="AA10" s="145" t="s">
        <v>64</v>
      </c>
      <c r="AB10" s="145" t="s">
        <v>65</v>
      </c>
      <c r="AC10" s="145"/>
      <c r="AD10" s="145"/>
      <c r="AE10" s="145"/>
      <c r="AF10" s="145"/>
      <c r="AG10" s="145" t="s">
        <v>59</v>
      </c>
      <c r="AH10" s="157" t="s">
        <v>60</v>
      </c>
      <c r="AI10" s="157" t="s">
        <v>61</v>
      </c>
      <c r="AJ10" s="145" t="s">
        <v>59</v>
      </c>
      <c r="AK10" s="145" t="s">
        <v>62</v>
      </c>
      <c r="AL10" s="145" t="s">
        <v>63</v>
      </c>
      <c r="AM10" s="145" t="s">
        <v>64</v>
      </c>
      <c r="AN10" s="145" t="s">
        <v>65</v>
      </c>
      <c r="AO10" s="145"/>
      <c r="AP10" s="145"/>
      <c r="AQ10" s="145"/>
      <c r="AR10" s="145"/>
      <c r="AS10" s="145" t="s">
        <v>59</v>
      </c>
      <c r="AT10" s="157" t="s">
        <v>60</v>
      </c>
      <c r="AU10" s="157" t="s">
        <v>61</v>
      </c>
      <c r="AV10" s="145" t="s">
        <v>59</v>
      </c>
      <c r="AW10" s="145" t="s">
        <v>62</v>
      </c>
      <c r="AX10" s="145" t="s">
        <v>63</v>
      </c>
      <c r="AY10" s="145" t="s">
        <v>64</v>
      </c>
      <c r="AZ10" s="145" t="s">
        <v>65</v>
      </c>
      <c r="BA10" s="145"/>
      <c r="BB10" s="145"/>
      <c r="BC10" s="145"/>
      <c r="BD10" s="145"/>
      <c r="BE10" s="145" t="s">
        <v>59</v>
      </c>
      <c r="BF10" s="157" t="s">
        <v>60</v>
      </c>
      <c r="BG10" s="157" t="s">
        <v>61</v>
      </c>
      <c r="BH10" s="145" t="s">
        <v>59</v>
      </c>
      <c r="BI10" s="145" t="s">
        <v>62</v>
      </c>
      <c r="BJ10" s="145" t="s">
        <v>63</v>
      </c>
      <c r="BK10" s="145" t="s">
        <v>64</v>
      </c>
      <c r="BL10" s="145" t="s">
        <v>65</v>
      </c>
      <c r="BM10" s="145"/>
      <c r="BN10" s="145"/>
      <c r="BO10" s="145"/>
      <c r="BP10" s="145"/>
      <c r="BQ10" s="145" t="s">
        <v>59</v>
      </c>
      <c r="BR10" s="157" t="s">
        <v>60</v>
      </c>
      <c r="BS10" s="157" t="s">
        <v>61</v>
      </c>
      <c r="BT10" s="145" t="s">
        <v>59</v>
      </c>
      <c r="BU10" s="145" t="s">
        <v>62</v>
      </c>
      <c r="BV10" s="145" t="s">
        <v>63</v>
      </c>
      <c r="BW10" s="145" t="s">
        <v>64</v>
      </c>
      <c r="BX10" s="145" t="s">
        <v>65</v>
      </c>
      <c r="BY10" s="145"/>
      <c r="BZ10" s="145"/>
      <c r="CA10" s="145"/>
      <c r="CB10" s="145"/>
      <c r="CC10" s="145" t="s">
        <v>59</v>
      </c>
      <c r="CD10" s="157" t="s">
        <v>60</v>
      </c>
      <c r="CE10" s="157" t="s">
        <v>61</v>
      </c>
      <c r="CF10" s="145" t="s">
        <v>59</v>
      </c>
      <c r="CG10" s="145" t="s">
        <v>62</v>
      </c>
      <c r="CH10" s="145" t="s">
        <v>63</v>
      </c>
      <c r="CI10" s="145" t="s">
        <v>64</v>
      </c>
      <c r="CJ10" s="145" t="s">
        <v>65</v>
      </c>
      <c r="CK10" s="145"/>
      <c r="CL10" s="145"/>
      <c r="CM10" s="145"/>
      <c r="CN10" s="145"/>
      <c r="CO10" s="145" t="s">
        <v>59</v>
      </c>
      <c r="CP10" s="157" t="s">
        <v>60</v>
      </c>
      <c r="CQ10" s="157" t="s">
        <v>61</v>
      </c>
      <c r="CR10" s="145" t="s">
        <v>59</v>
      </c>
      <c r="CS10" s="145" t="s">
        <v>62</v>
      </c>
      <c r="CT10" s="145" t="s">
        <v>63</v>
      </c>
      <c r="CU10" s="145" t="s">
        <v>64</v>
      </c>
      <c r="CV10" s="145" t="s">
        <v>65</v>
      </c>
      <c r="CW10" s="145"/>
      <c r="CX10" s="145"/>
      <c r="CY10" s="145"/>
      <c r="CZ10" s="145"/>
      <c r="DA10" s="145" t="s">
        <v>59</v>
      </c>
      <c r="DB10" s="157" t="s">
        <v>60</v>
      </c>
      <c r="DC10" s="157" t="s">
        <v>61</v>
      </c>
      <c r="DD10" s="145" t="s">
        <v>59</v>
      </c>
      <c r="DE10" s="145" t="s">
        <v>62</v>
      </c>
      <c r="DF10" s="145" t="s">
        <v>63</v>
      </c>
      <c r="DG10" s="145" t="s">
        <v>64</v>
      </c>
      <c r="DH10" s="145" t="s">
        <v>65</v>
      </c>
      <c r="DI10" s="145"/>
      <c r="DJ10" s="145"/>
      <c r="DK10" s="145"/>
      <c r="DL10" s="145"/>
      <c r="DM10" s="145" t="s">
        <v>59</v>
      </c>
      <c r="DN10" s="157" t="s">
        <v>60</v>
      </c>
      <c r="DO10" s="157" t="s">
        <v>61</v>
      </c>
      <c r="DP10" s="145" t="s">
        <v>59</v>
      </c>
      <c r="DQ10" s="145" t="s">
        <v>62</v>
      </c>
      <c r="DR10" s="145" t="s">
        <v>63</v>
      </c>
      <c r="DS10" s="145" t="s">
        <v>64</v>
      </c>
      <c r="DT10" s="145" t="s">
        <v>65</v>
      </c>
      <c r="DU10" s="145"/>
      <c r="DV10" s="145"/>
      <c r="DW10" s="145"/>
      <c r="DX10" s="145"/>
      <c r="DY10" s="145" t="s">
        <v>59</v>
      </c>
      <c r="DZ10" s="157" t="s">
        <v>60</v>
      </c>
      <c r="EA10" s="157" t="s">
        <v>61</v>
      </c>
      <c r="EB10" s="145" t="s">
        <v>59</v>
      </c>
      <c r="EC10" s="145" t="s">
        <v>62</v>
      </c>
      <c r="ED10" s="145" t="s">
        <v>63</v>
      </c>
      <c r="EE10" s="145" t="s">
        <v>64</v>
      </c>
      <c r="EF10" s="145" t="s">
        <v>65</v>
      </c>
      <c r="EG10" s="145"/>
      <c r="EH10" s="145"/>
      <c r="EI10" s="145"/>
      <c r="EJ10" s="145"/>
      <c r="EK10" s="145" t="s">
        <v>59</v>
      </c>
      <c r="EL10" s="157" t="s">
        <v>60</v>
      </c>
      <c r="EM10" s="157" t="s">
        <v>61</v>
      </c>
      <c r="EN10" s="145" t="s">
        <v>59</v>
      </c>
      <c r="EO10" s="145" t="s">
        <v>62</v>
      </c>
      <c r="EP10" s="145" t="s">
        <v>63</v>
      </c>
      <c r="EQ10" s="145" t="s">
        <v>64</v>
      </c>
      <c r="ER10" s="145" t="s">
        <v>65</v>
      </c>
      <c r="ES10" s="145"/>
      <c r="ET10" s="145"/>
      <c r="EU10" s="145"/>
      <c r="EV10" s="145"/>
      <c r="EW10" s="145" t="s">
        <v>59</v>
      </c>
      <c r="EX10" s="157" t="s">
        <v>60</v>
      </c>
      <c r="EY10" s="157" t="s">
        <v>61</v>
      </c>
      <c r="EZ10" s="145" t="s">
        <v>59</v>
      </c>
      <c r="FA10" s="145" t="s">
        <v>62</v>
      </c>
      <c r="FB10" s="145" t="s">
        <v>63</v>
      </c>
      <c r="FC10" s="145" t="s">
        <v>64</v>
      </c>
      <c r="FD10" s="145" t="s">
        <v>65</v>
      </c>
      <c r="FE10" s="145"/>
      <c r="FF10" s="145"/>
    </row>
    <row r="11" spans="1:162" s="57" customFormat="1" ht="28.5" customHeight="1">
      <c r="A11" s="37"/>
      <c r="B11" s="37"/>
      <c r="C11" s="147"/>
      <c r="D11" s="150"/>
      <c r="E11" s="153"/>
      <c r="F11" s="156"/>
      <c r="G11" s="145"/>
      <c r="H11" s="145"/>
      <c r="I11" s="145"/>
      <c r="J11" s="157"/>
      <c r="K11" s="157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57"/>
      <c r="W11" s="157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57"/>
      <c r="AI11" s="157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57"/>
      <c r="AU11" s="157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57"/>
      <c r="BG11" s="157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57"/>
      <c r="BS11" s="157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57"/>
      <c r="CE11" s="157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57"/>
      <c r="CQ11" s="157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57"/>
      <c r="DC11" s="157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57"/>
      <c r="DO11" s="157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57"/>
      <c r="EA11" s="157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57"/>
      <c r="EM11" s="157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57"/>
      <c r="EY11" s="157"/>
      <c r="EZ11" s="145"/>
      <c r="FA11" s="145"/>
      <c r="FB11" s="145"/>
      <c r="FC11" s="145"/>
      <c r="FD11" s="145"/>
      <c r="FE11" s="145"/>
      <c r="FF11" s="145"/>
    </row>
    <row r="12" spans="1:165" s="60" customFormat="1" ht="11.25" customHeight="1">
      <c r="A12" s="37"/>
      <c r="B12" s="37"/>
      <c r="C12" s="58">
        <v>1</v>
      </c>
      <c r="D12" s="58">
        <v>2</v>
      </c>
      <c r="E12" s="59">
        <v>3</v>
      </c>
      <c r="F12" s="58">
        <v>4</v>
      </c>
      <c r="G12" s="58">
        <v>5</v>
      </c>
      <c r="H12" s="58">
        <v>6</v>
      </c>
      <c r="I12" s="58">
        <v>7</v>
      </c>
      <c r="J12" s="58">
        <v>8</v>
      </c>
      <c r="K12" s="58">
        <v>9</v>
      </c>
      <c r="L12" s="58">
        <v>10</v>
      </c>
      <c r="M12" s="58">
        <v>11</v>
      </c>
      <c r="N12" s="58">
        <v>12</v>
      </c>
      <c r="O12" s="58">
        <v>13</v>
      </c>
      <c r="P12" s="58">
        <v>14</v>
      </c>
      <c r="Q12" s="58">
        <v>15</v>
      </c>
      <c r="R12" s="58">
        <v>16</v>
      </c>
      <c r="S12" s="58">
        <v>5</v>
      </c>
      <c r="T12" s="58">
        <v>6</v>
      </c>
      <c r="U12" s="58">
        <v>7</v>
      </c>
      <c r="V12" s="58">
        <v>8</v>
      </c>
      <c r="W12" s="58">
        <v>9</v>
      </c>
      <c r="X12" s="58">
        <v>10</v>
      </c>
      <c r="Y12" s="58">
        <v>11</v>
      </c>
      <c r="Z12" s="58">
        <v>12</v>
      </c>
      <c r="AA12" s="58">
        <v>13</v>
      </c>
      <c r="AB12" s="58">
        <v>14</v>
      </c>
      <c r="AC12" s="58">
        <v>15</v>
      </c>
      <c r="AD12" s="58">
        <v>16</v>
      </c>
      <c r="AE12" s="58">
        <v>5</v>
      </c>
      <c r="AF12" s="58">
        <v>6</v>
      </c>
      <c r="AG12" s="58">
        <v>7</v>
      </c>
      <c r="AH12" s="58">
        <v>8</v>
      </c>
      <c r="AI12" s="58">
        <v>9</v>
      </c>
      <c r="AJ12" s="58">
        <v>10</v>
      </c>
      <c r="AK12" s="58">
        <v>11</v>
      </c>
      <c r="AL12" s="58">
        <v>12</v>
      </c>
      <c r="AM12" s="58">
        <v>13</v>
      </c>
      <c r="AN12" s="58">
        <v>14</v>
      </c>
      <c r="AO12" s="58">
        <v>15</v>
      </c>
      <c r="AP12" s="58">
        <v>16</v>
      </c>
      <c r="AQ12" s="58">
        <v>5</v>
      </c>
      <c r="AR12" s="58">
        <v>6</v>
      </c>
      <c r="AS12" s="58">
        <v>7</v>
      </c>
      <c r="AT12" s="58">
        <v>8</v>
      </c>
      <c r="AU12" s="58">
        <v>9</v>
      </c>
      <c r="AV12" s="58">
        <v>10</v>
      </c>
      <c r="AW12" s="58">
        <v>11</v>
      </c>
      <c r="AX12" s="58">
        <v>12</v>
      </c>
      <c r="AY12" s="58">
        <v>13</v>
      </c>
      <c r="AZ12" s="58">
        <v>14</v>
      </c>
      <c r="BA12" s="58">
        <v>15</v>
      </c>
      <c r="BB12" s="58">
        <v>16</v>
      </c>
      <c r="BC12" s="58">
        <v>5</v>
      </c>
      <c r="BD12" s="58">
        <v>6</v>
      </c>
      <c r="BE12" s="58">
        <v>7</v>
      </c>
      <c r="BF12" s="58">
        <v>8</v>
      </c>
      <c r="BG12" s="58">
        <v>9</v>
      </c>
      <c r="BH12" s="58">
        <v>10</v>
      </c>
      <c r="BI12" s="58">
        <v>11</v>
      </c>
      <c r="BJ12" s="58">
        <v>12</v>
      </c>
      <c r="BK12" s="58">
        <v>13</v>
      </c>
      <c r="BL12" s="58">
        <v>14</v>
      </c>
      <c r="BM12" s="58">
        <v>15</v>
      </c>
      <c r="BN12" s="58">
        <v>16</v>
      </c>
      <c r="BO12" s="58">
        <v>5</v>
      </c>
      <c r="BP12" s="58">
        <v>6</v>
      </c>
      <c r="BQ12" s="58">
        <v>7</v>
      </c>
      <c r="BR12" s="58">
        <v>8</v>
      </c>
      <c r="BS12" s="58">
        <v>9</v>
      </c>
      <c r="BT12" s="58">
        <v>10</v>
      </c>
      <c r="BU12" s="58">
        <v>11</v>
      </c>
      <c r="BV12" s="58">
        <v>12</v>
      </c>
      <c r="BW12" s="58">
        <v>13</v>
      </c>
      <c r="BX12" s="58">
        <v>14</v>
      </c>
      <c r="BY12" s="58">
        <v>15</v>
      </c>
      <c r="BZ12" s="58">
        <v>16</v>
      </c>
      <c r="CA12" s="58">
        <v>5</v>
      </c>
      <c r="CB12" s="58">
        <v>6</v>
      </c>
      <c r="CC12" s="58">
        <v>7</v>
      </c>
      <c r="CD12" s="58">
        <v>8</v>
      </c>
      <c r="CE12" s="58">
        <v>9</v>
      </c>
      <c r="CF12" s="58">
        <v>10</v>
      </c>
      <c r="CG12" s="58">
        <v>11</v>
      </c>
      <c r="CH12" s="58">
        <v>12</v>
      </c>
      <c r="CI12" s="58">
        <v>13</v>
      </c>
      <c r="CJ12" s="58">
        <v>14</v>
      </c>
      <c r="CK12" s="58">
        <v>15</v>
      </c>
      <c r="CL12" s="58">
        <v>16</v>
      </c>
      <c r="CM12" s="58">
        <v>5</v>
      </c>
      <c r="CN12" s="58">
        <v>6</v>
      </c>
      <c r="CO12" s="58">
        <v>7</v>
      </c>
      <c r="CP12" s="58">
        <v>8</v>
      </c>
      <c r="CQ12" s="58">
        <v>9</v>
      </c>
      <c r="CR12" s="58">
        <v>10</v>
      </c>
      <c r="CS12" s="58">
        <v>11</v>
      </c>
      <c r="CT12" s="58">
        <v>12</v>
      </c>
      <c r="CU12" s="58">
        <v>13</v>
      </c>
      <c r="CV12" s="58">
        <v>14</v>
      </c>
      <c r="CW12" s="58">
        <v>15</v>
      </c>
      <c r="CX12" s="58">
        <v>16</v>
      </c>
      <c r="CY12" s="58">
        <v>5</v>
      </c>
      <c r="CZ12" s="58">
        <v>6</v>
      </c>
      <c r="DA12" s="58">
        <v>7</v>
      </c>
      <c r="DB12" s="58">
        <v>8</v>
      </c>
      <c r="DC12" s="58">
        <v>9</v>
      </c>
      <c r="DD12" s="58">
        <v>10</v>
      </c>
      <c r="DE12" s="58">
        <v>11</v>
      </c>
      <c r="DF12" s="58">
        <v>12</v>
      </c>
      <c r="DG12" s="58">
        <v>13</v>
      </c>
      <c r="DH12" s="58">
        <v>14</v>
      </c>
      <c r="DI12" s="58">
        <v>15</v>
      </c>
      <c r="DJ12" s="58">
        <v>16</v>
      </c>
      <c r="DK12" s="58">
        <v>5</v>
      </c>
      <c r="DL12" s="58">
        <v>6</v>
      </c>
      <c r="DM12" s="58">
        <v>7</v>
      </c>
      <c r="DN12" s="58">
        <v>8</v>
      </c>
      <c r="DO12" s="58">
        <v>9</v>
      </c>
      <c r="DP12" s="58">
        <v>10</v>
      </c>
      <c r="DQ12" s="58">
        <v>11</v>
      </c>
      <c r="DR12" s="58">
        <v>12</v>
      </c>
      <c r="DS12" s="58">
        <v>13</v>
      </c>
      <c r="DT12" s="58">
        <v>14</v>
      </c>
      <c r="DU12" s="58">
        <v>15</v>
      </c>
      <c r="DV12" s="58">
        <v>16</v>
      </c>
      <c r="DW12" s="58">
        <v>5</v>
      </c>
      <c r="DX12" s="58">
        <v>6</v>
      </c>
      <c r="DY12" s="58">
        <v>7</v>
      </c>
      <c r="DZ12" s="58">
        <v>8</v>
      </c>
      <c r="EA12" s="58">
        <v>9</v>
      </c>
      <c r="EB12" s="58">
        <v>10</v>
      </c>
      <c r="EC12" s="58">
        <v>11</v>
      </c>
      <c r="ED12" s="58">
        <v>12</v>
      </c>
      <c r="EE12" s="58">
        <v>13</v>
      </c>
      <c r="EF12" s="58">
        <v>14</v>
      </c>
      <c r="EG12" s="58">
        <v>15</v>
      </c>
      <c r="EH12" s="58">
        <v>16</v>
      </c>
      <c r="EI12" s="58">
        <v>5</v>
      </c>
      <c r="EJ12" s="58">
        <v>6</v>
      </c>
      <c r="EK12" s="58">
        <v>7</v>
      </c>
      <c r="EL12" s="58">
        <v>8</v>
      </c>
      <c r="EM12" s="58">
        <v>9</v>
      </c>
      <c r="EN12" s="58">
        <v>10</v>
      </c>
      <c r="EO12" s="58">
        <v>11</v>
      </c>
      <c r="EP12" s="58">
        <v>12</v>
      </c>
      <c r="EQ12" s="58">
        <v>13</v>
      </c>
      <c r="ER12" s="58">
        <v>14</v>
      </c>
      <c r="ES12" s="58">
        <v>15</v>
      </c>
      <c r="ET12" s="58">
        <v>16</v>
      </c>
      <c r="EU12" s="58">
        <v>5</v>
      </c>
      <c r="EV12" s="58">
        <v>6</v>
      </c>
      <c r="EW12" s="58">
        <v>7</v>
      </c>
      <c r="EX12" s="58">
        <v>8</v>
      </c>
      <c r="EY12" s="58">
        <v>9</v>
      </c>
      <c r="EZ12" s="58">
        <v>10</v>
      </c>
      <c r="FA12" s="58">
        <v>11</v>
      </c>
      <c r="FB12" s="58">
        <v>12</v>
      </c>
      <c r="FC12" s="58">
        <v>13</v>
      </c>
      <c r="FD12" s="58">
        <v>14</v>
      </c>
      <c r="FE12" s="58">
        <v>15</v>
      </c>
      <c r="FF12" s="58">
        <v>16</v>
      </c>
      <c r="FH12" s="61"/>
      <c r="FI12" s="62"/>
    </row>
    <row r="13" spans="1:162" s="69" customFormat="1" ht="12.75">
      <c r="A13" s="37"/>
      <c r="B13" s="37"/>
      <c r="C13" s="63" t="s">
        <v>18</v>
      </c>
      <c r="D13" s="64"/>
      <c r="E13" s="64"/>
      <c r="F13" s="65" t="s">
        <v>66</v>
      </c>
      <c r="G13" s="66">
        <f>G16+G25</f>
        <v>39.5</v>
      </c>
      <c r="H13" s="67">
        <f>H16+H25</f>
        <v>39.5</v>
      </c>
      <c r="I13" s="67">
        <f aca="true" t="shared" si="0" ref="I13:I25">SUM(J13:K13)</f>
        <v>39.5</v>
      </c>
      <c r="J13" s="67">
        <f>J16+J25</f>
        <v>22.5</v>
      </c>
      <c r="K13" s="67">
        <f>K16+K25</f>
        <v>17</v>
      </c>
      <c r="L13" s="67">
        <f>SUM(M13:N13)</f>
        <v>107.89359999999998</v>
      </c>
      <c r="M13" s="67">
        <f aca="true" t="shared" si="1" ref="M13:M28">R13-I13+O13</f>
        <v>99.02699999999997</v>
      </c>
      <c r="N13" s="67">
        <f>N29</f>
        <v>8.8666</v>
      </c>
      <c r="O13" s="67">
        <f>O16+O25</f>
        <v>7.347</v>
      </c>
      <c r="P13" s="67">
        <f>P16+P25</f>
        <v>7.38</v>
      </c>
      <c r="Q13" s="67">
        <f aca="true" t="shared" si="2" ref="Q13:Q28">M13+P13</f>
        <v>106.40699999999997</v>
      </c>
      <c r="R13" s="68">
        <f>R16+R25</f>
        <v>131.17999999999998</v>
      </c>
      <c r="S13" s="66">
        <f>S16+S25</f>
        <v>39.5</v>
      </c>
      <c r="T13" s="67">
        <f>T16+T25</f>
        <v>39.5</v>
      </c>
      <c r="U13" s="67">
        <f aca="true" t="shared" si="3" ref="U13:U25">SUM(V13:W13)</f>
        <v>39.5</v>
      </c>
      <c r="V13" s="67">
        <f>V16+V25</f>
        <v>22.5</v>
      </c>
      <c r="W13" s="67">
        <f>W16+W25</f>
        <v>17</v>
      </c>
      <c r="X13" s="67">
        <f>SUM(Y13:Z13)</f>
        <v>100.21060000000001</v>
      </c>
      <c r="Y13" s="67">
        <f aca="true" t="shared" si="4" ref="Y13:Y28">AD13-U13+AA13</f>
        <v>92.85000000000001</v>
      </c>
      <c r="Z13" s="67">
        <f>Z29</f>
        <v>7.3606</v>
      </c>
      <c r="AA13" s="67">
        <f>AA16+AA25</f>
        <v>7.47</v>
      </c>
      <c r="AB13" s="67">
        <f>AB16+AB25</f>
        <v>7.02</v>
      </c>
      <c r="AC13" s="67">
        <f aca="true" t="shared" si="5" ref="AC13:AC28">Y13+AB13</f>
        <v>99.87</v>
      </c>
      <c r="AD13" s="68">
        <f>AD16+AD25</f>
        <v>124.88000000000001</v>
      </c>
      <c r="AE13" s="66">
        <f>AE16+AE25</f>
        <v>39.5</v>
      </c>
      <c r="AF13" s="67">
        <f>AF16+AF25</f>
        <v>39.5</v>
      </c>
      <c r="AG13" s="67">
        <f aca="true" t="shared" si="6" ref="AG13:AG25">SUM(AH13:AI13)</f>
        <v>39.5</v>
      </c>
      <c r="AH13" s="67">
        <f>AH16+AH25</f>
        <v>22.5</v>
      </c>
      <c r="AI13" s="67">
        <f>AI16+AI25</f>
        <v>17</v>
      </c>
      <c r="AJ13" s="67">
        <f>SUM(AK13:AL13)</f>
        <v>85.43299999999999</v>
      </c>
      <c r="AK13" s="67">
        <f aca="true" t="shared" si="7" ref="AK13:AK28">AP13-AG13+AM13</f>
        <v>78.863</v>
      </c>
      <c r="AL13" s="67">
        <f>AL29</f>
        <v>6.57</v>
      </c>
      <c r="AM13" s="67">
        <f>AM16+AM25</f>
        <v>8.513</v>
      </c>
      <c r="AN13" s="67">
        <f>AN16+AN25</f>
        <v>6.18</v>
      </c>
      <c r="AO13" s="67">
        <f aca="true" t="shared" si="8" ref="AO13:AO28">AK13+AN13</f>
        <v>85.043</v>
      </c>
      <c r="AP13" s="68">
        <f>AP16+AP25</f>
        <v>109.85</v>
      </c>
      <c r="AQ13" s="66">
        <f>AQ16+AQ25</f>
        <v>39.5</v>
      </c>
      <c r="AR13" s="67">
        <f>AR16+AR25</f>
        <v>39.5</v>
      </c>
      <c r="AS13" s="67">
        <f aca="true" t="shared" si="9" ref="AS13:AS25">SUM(AT13:AU13)</f>
        <v>39.2</v>
      </c>
      <c r="AT13" s="67">
        <f>AT16+AT25</f>
        <v>22.5</v>
      </c>
      <c r="AU13" s="67">
        <f>AU16+AU25</f>
        <v>16.7</v>
      </c>
      <c r="AV13" s="67">
        <f>SUM(AW13:AX13)</f>
        <v>62.295700000000004</v>
      </c>
      <c r="AW13" s="67">
        <f aca="true" t="shared" si="10" ref="AW13:AW28">BB13-AS13+AY13</f>
        <v>55.688</v>
      </c>
      <c r="AX13" s="67">
        <f>AX29</f>
        <v>6.6077</v>
      </c>
      <c r="AY13" s="67">
        <f>AY16+AY25</f>
        <v>8.548</v>
      </c>
      <c r="AZ13" s="67">
        <f>AZ16+AZ25</f>
        <v>4.859999999999999</v>
      </c>
      <c r="BA13" s="67">
        <f aca="true" t="shared" si="11" ref="BA13:BA28">AW13+AZ13</f>
        <v>60.548</v>
      </c>
      <c r="BB13" s="68">
        <f>BB16+BB25</f>
        <v>86.34</v>
      </c>
      <c r="BC13" s="66">
        <f>BC16+BC25</f>
        <v>39.5</v>
      </c>
      <c r="BD13" s="67">
        <f>BD16+BD25</f>
        <v>39.5</v>
      </c>
      <c r="BE13" s="67">
        <f aca="true" t="shared" si="12" ref="BE13:BE25">SUM(BF13:BG13)</f>
        <v>38.7</v>
      </c>
      <c r="BF13" s="67">
        <f>BF16+BF25</f>
        <v>22.5</v>
      </c>
      <c r="BG13" s="67">
        <f>BG16+BG25</f>
        <v>16.2</v>
      </c>
      <c r="BH13" s="67">
        <f>SUM(BI13:BJ13)</f>
        <v>48.6775</v>
      </c>
      <c r="BI13" s="67">
        <f aca="true" t="shared" si="13" ref="BI13:BI28">BN13-BE13+BK13</f>
        <v>42.691</v>
      </c>
      <c r="BJ13" s="67">
        <f>BJ29</f>
        <v>5.9865</v>
      </c>
      <c r="BK13" s="67">
        <f>BK16+BK25</f>
        <v>10.461</v>
      </c>
      <c r="BL13" s="67">
        <f>BL16+BL25</f>
        <v>4.08</v>
      </c>
      <c r="BM13" s="67">
        <f aca="true" t="shared" si="14" ref="BM13:BM28">BI13+BL13</f>
        <v>46.771</v>
      </c>
      <c r="BN13" s="68">
        <f>BN16+BN25</f>
        <v>70.93</v>
      </c>
      <c r="BO13" s="66">
        <f>BO16+BO25</f>
        <v>39.5</v>
      </c>
      <c r="BP13" s="67">
        <f>BP16+BP25</f>
        <v>39.5</v>
      </c>
      <c r="BQ13" s="67">
        <f aca="true" t="shared" si="15" ref="BQ13:BQ25">SUM(BR13:BS13)</f>
        <v>38.7</v>
      </c>
      <c r="BR13" s="67">
        <f>BR16+BR25</f>
        <v>22.5</v>
      </c>
      <c r="BS13" s="67">
        <f>BS16+BS25</f>
        <v>16.2</v>
      </c>
      <c r="BT13" s="67">
        <f>SUM(BU13:BV13)</f>
        <v>34.842200000000005</v>
      </c>
      <c r="BU13" s="67">
        <f aca="true" t="shared" si="16" ref="BU13:BU28">BZ13-BQ13+BW13</f>
        <v>29.138000000000005</v>
      </c>
      <c r="BV13" s="67">
        <f>BV29</f>
        <v>5.7042</v>
      </c>
      <c r="BW13" s="67">
        <f>BW16+BW25</f>
        <v>11.708</v>
      </c>
      <c r="BX13" s="67">
        <f>BX16+BX25</f>
        <v>3.2399999999999998</v>
      </c>
      <c r="BY13" s="67">
        <f aca="true" t="shared" si="17" ref="BY13:BY28">BU13+BX13</f>
        <v>32.37800000000001</v>
      </c>
      <c r="BZ13" s="68">
        <f>BZ16+BZ25</f>
        <v>56.13000000000001</v>
      </c>
      <c r="CA13" s="66">
        <f>CA16+CA25</f>
        <v>39.5</v>
      </c>
      <c r="CB13" s="67">
        <f>CB16+CB25</f>
        <v>39.5</v>
      </c>
      <c r="CC13" s="67">
        <f aca="true" t="shared" si="18" ref="CC13:CC25">SUM(CD13:CE13)</f>
        <v>39.2</v>
      </c>
      <c r="CD13" s="67">
        <f>CD16+CD25</f>
        <v>22.5</v>
      </c>
      <c r="CE13" s="67">
        <f>CE16+CE25</f>
        <v>16.7</v>
      </c>
      <c r="CF13" s="67">
        <f>SUM(CG13:CH13)</f>
        <v>33.1425</v>
      </c>
      <c r="CG13" s="67">
        <f aca="true" t="shared" si="19" ref="CG13:CG28">CL13-CC13+CI13</f>
        <v>27.288</v>
      </c>
      <c r="CH13" s="67">
        <f>CH29</f>
        <v>5.8545</v>
      </c>
      <c r="CI13" s="67">
        <f>CI16+CI25</f>
        <v>14.358</v>
      </c>
      <c r="CJ13" s="67">
        <f>CJ16+CJ25</f>
        <v>3.06</v>
      </c>
      <c r="CK13" s="67">
        <f aca="true" t="shared" si="20" ref="CK13:CK28">CG13+CJ13</f>
        <v>30.348</v>
      </c>
      <c r="CL13" s="68">
        <f>CL16+CL25</f>
        <v>52.13</v>
      </c>
      <c r="CM13" s="66">
        <f>CM16+CM25</f>
        <v>39.5</v>
      </c>
      <c r="CN13" s="67">
        <f>CN16+CN25</f>
        <v>39.5</v>
      </c>
      <c r="CO13" s="67">
        <f aca="true" t="shared" si="21" ref="CO13:CO25">SUM(CP13:CQ13)</f>
        <v>39.5</v>
      </c>
      <c r="CP13" s="67">
        <f>CP16+CP25</f>
        <v>22.5</v>
      </c>
      <c r="CQ13" s="67">
        <f>CQ16+CQ25</f>
        <v>17</v>
      </c>
      <c r="CR13" s="67">
        <f>SUM(CS13:CT13)</f>
        <v>34.605</v>
      </c>
      <c r="CS13" s="67">
        <f aca="true" t="shared" si="22" ref="CS13:CS28">CX13-CO13+CU13</f>
        <v>29.973999999999997</v>
      </c>
      <c r="CT13" s="67">
        <f>CT29</f>
        <v>4.631</v>
      </c>
      <c r="CU13" s="67">
        <f>CU16+CU25</f>
        <v>11.644</v>
      </c>
      <c r="CV13" s="67">
        <f>CV16+CV25</f>
        <v>3.36</v>
      </c>
      <c r="CW13" s="67">
        <f aca="true" t="shared" si="23" ref="CW13:CW28">CS13+CV13</f>
        <v>33.333999999999996</v>
      </c>
      <c r="CX13" s="68">
        <f>CX16+CX25</f>
        <v>57.83</v>
      </c>
      <c r="CY13" s="66">
        <f>CY16+CY25</f>
        <v>39.5</v>
      </c>
      <c r="CZ13" s="67">
        <f>CZ16+CZ25</f>
        <v>39.5</v>
      </c>
      <c r="DA13" s="67">
        <f aca="true" t="shared" si="24" ref="DA13:DA25">SUM(DB13:DC13)</f>
        <v>39.5</v>
      </c>
      <c r="DB13" s="67">
        <f>DB16+DB25</f>
        <v>22.5</v>
      </c>
      <c r="DC13" s="67">
        <f>DC16+DC25</f>
        <v>17</v>
      </c>
      <c r="DD13" s="67">
        <f>SUM(DE13:DF13)</f>
        <v>51.23150000000001</v>
      </c>
      <c r="DE13" s="67">
        <f aca="true" t="shared" si="25" ref="DE13:DE28">DJ13-DA13+DG13</f>
        <v>46.13000000000001</v>
      </c>
      <c r="DF13" s="67">
        <f>DF29</f>
        <v>5.1015</v>
      </c>
      <c r="DG13" s="67">
        <f>DG16+DG25</f>
        <v>11.2</v>
      </c>
      <c r="DH13" s="67">
        <f>DH16+DH25</f>
        <v>4.32</v>
      </c>
      <c r="DI13" s="67">
        <f aca="true" t="shared" si="26" ref="DI13:DI28">DE13+DH13</f>
        <v>50.45000000000001</v>
      </c>
      <c r="DJ13" s="68">
        <f>DJ16+DJ25</f>
        <v>74.43</v>
      </c>
      <c r="DK13" s="66">
        <f>DK16+DK25</f>
        <v>39.5</v>
      </c>
      <c r="DL13" s="67">
        <f>DL16+DL25</f>
        <v>39.5</v>
      </c>
      <c r="DM13" s="67">
        <f aca="true" t="shared" si="27" ref="DM13:DM25">SUM(DN13:DO13)</f>
        <v>39.5</v>
      </c>
      <c r="DN13" s="67">
        <f>DN16+DN25</f>
        <v>22.5</v>
      </c>
      <c r="DO13" s="67">
        <f>DO16+DO25</f>
        <v>17</v>
      </c>
      <c r="DP13" s="67">
        <f>SUM(DQ13:DR13)</f>
        <v>68.95080000000002</v>
      </c>
      <c r="DQ13" s="67">
        <f aca="true" t="shared" si="28" ref="DQ13:DQ28">DV13-DM13+DS13</f>
        <v>63.11500000000001</v>
      </c>
      <c r="DR13" s="67">
        <f>DR29</f>
        <v>5.8358</v>
      </c>
      <c r="DS13" s="67">
        <f>DS16+DS25</f>
        <v>8.465</v>
      </c>
      <c r="DT13" s="67">
        <f>DT16+DT25</f>
        <v>5.34</v>
      </c>
      <c r="DU13" s="67">
        <f aca="true" t="shared" si="29" ref="DU13:DU28">DQ13+DT13</f>
        <v>68.45500000000001</v>
      </c>
      <c r="DV13" s="68">
        <f>DV16+DV25</f>
        <v>94.15</v>
      </c>
      <c r="DW13" s="66">
        <f>DW16+DW25</f>
        <v>39.5</v>
      </c>
      <c r="DX13" s="67">
        <f>DX16+DX25</f>
        <v>39.5</v>
      </c>
      <c r="DY13" s="67">
        <f aca="true" t="shared" si="30" ref="DY13:DY25">SUM(DZ13:EA13)</f>
        <v>39.5</v>
      </c>
      <c r="DZ13" s="67">
        <f>DZ16+DZ25</f>
        <v>22.5</v>
      </c>
      <c r="EA13" s="67">
        <f>EA16+EA25</f>
        <v>17</v>
      </c>
      <c r="EB13" s="67">
        <f>SUM(EC13:ED13)</f>
        <v>98.18430000000001</v>
      </c>
      <c r="EC13" s="67">
        <f aca="true" t="shared" si="31" ref="EC13:EC28">EH13-DY13+EE13</f>
        <v>91.125</v>
      </c>
      <c r="ED13" s="67">
        <f>ED29</f>
        <v>7.0593</v>
      </c>
      <c r="EE13" s="67">
        <f>EE16+EE25</f>
        <v>7.925</v>
      </c>
      <c r="EF13" s="67">
        <f>EF16+EF25</f>
        <v>6</v>
      </c>
      <c r="EG13" s="67">
        <f aca="true" t="shared" si="32" ref="EG13:EG28">EC13+EF13</f>
        <v>97.125</v>
      </c>
      <c r="EH13" s="68">
        <f>EH16+EH25</f>
        <v>122.7</v>
      </c>
      <c r="EI13" s="66">
        <f>EI16+EI25</f>
        <v>39.5</v>
      </c>
      <c r="EJ13" s="67">
        <f>EJ16+EJ25</f>
        <v>39.5</v>
      </c>
      <c r="EK13" s="67">
        <f aca="true" t="shared" si="33" ref="EK13:EK25">SUM(EL13:EM13)</f>
        <v>39.5</v>
      </c>
      <c r="EL13" s="67">
        <f>EL16+EL25</f>
        <v>22.5</v>
      </c>
      <c r="EM13" s="67">
        <f>EM16+EM25</f>
        <v>17</v>
      </c>
      <c r="EN13" s="67">
        <f>SUM(EO13:EP13)</f>
        <v>97.5218</v>
      </c>
      <c r="EO13" s="67">
        <f aca="true" t="shared" si="34" ref="EO13:EO28">ET13-EK13+EQ13</f>
        <v>90.086</v>
      </c>
      <c r="EP13" s="67">
        <f>EP29</f>
        <v>7.4358</v>
      </c>
      <c r="EQ13" s="67">
        <f>EQ16+EQ25</f>
        <v>7.206</v>
      </c>
      <c r="ER13" s="67">
        <f>ER16+ER25</f>
        <v>6.8999999999999995</v>
      </c>
      <c r="ES13" s="67">
        <f aca="true" t="shared" si="35" ref="ES13:ES28">EO13+ER13</f>
        <v>96.986</v>
      </c>
      <c r="ET13" s="68">
        <f>ET16+ET25</f>
        <v>122.38</v>
      </c>
      <c r="EU13" s="66">
        <f>EU16+EU25</f>
        <v>39.5</v>
      </c>
      <c r="EV13" s="67">
        <f>EV16+EV25</f>
        <v>39.5</v>
      </c>
      <c r="EW13" s="67">
        <f aca="true" t="shared" si="36" ref="EW13:EW25">SUM(EX13:EY13)</f>
        <v>39.31666666666666</v>
      </c>
      <c r="EX13" s="67">
        <f>EX16+EX25</f>
        <v>22.5</v>
      </c>
      <c r="EY13" s="67">
        <f>EY16+EY25</f>
        <v>16.816666666666666</v>
      </c>
      <c r="EZ13" s="67">
        <f>SUM(FA13:FB13)</f>
        <v>68.58236666666669</v>
      </c>
      <c r="FA13" s="67">
        <f aca="true" t="shared" si="37" ref="FA13:FA28">FF13-EW13+FC13</f>
        <v>62.16457500000001</v>
      </c>
      <c r="FB13" s="67">
        <f>FB29</f>
        <v>6.417791666666667</v>
      </c>
      <c r="FC13" s="67">
        <f>FC16+FC25</f>
        <v>9.570408333333333</v>
      </c>
      <c r="FD13" s="67">
        <f>FD16+FD25</f>
        <v>5.145000000000001</v>
      </c>
      <c r="FE13" s="67">
        <f aca="true" t="shared" si="38" ref="FE13:FE28">FA13+FD13</f>
        <v>67.30957500000001</v>
      </c>
      <c r="FF13" s="68">
        <f>FF16+FF25</f>
        <v>91.91083333333334</v>
      </c>
    </row>
    <row r="14" spans="1:162" s="76" customFormat="1" ht="12.75">
      <c r="A14" s="37"/>
      <c r="B14" s="37"/>
      <c r="C14" s="70" t="s">
        <v>67</v>
      </c>
      <c r="D14" s="71"/>
      <c r="E14" s="71"/>
      <c r="F14" s="72" t="s">
        <v>68</v>
      </c>
      <c r="G14" s="73">
        <f>SUMIF($F17:$F22,"="&amp;$F14,G17:G22)</f>
        <v>22.5</v>
      </c>
      <c r="H14" s="74">
        <f>SUMIF($F17:$F22,"="&amp;$F14,H17:H22)</f>
        <v>22.5</v>
      </c>
      <c r="I14" s="74">
        <f t="shared" si="0"/>
        <v>22.5</v>
      </c>
      <c r="J14" s="74">
        <f>SUMIF($F17:$F22,"="&amp;$F14,J17:J22)</f>
        <v>22.5</v>
      </c>
      <c r="K14" s="74">
        <f>SUMIF($F17:$F22,"="&amp;$F14,K17:K22)</f>
        <v>0</v>
      </c>
      <c r="L14" s="74">
        <f>SUM(M14:N14)</f>
        <v>-22.32</v>
      </c>
      <c r="M14" s="74">
        <f t="shared" si="1"/>
        <v>-22.32</v>
      </c>
      <c r="N14" s="74">
        <f>SUMIF($F17:$F22,"="&amp;$F14,N17:N22)</f>
        <v>0</v>
      </c>
      <c r="O14" s="74">
        <f>SUMIF($F17:$F22,"="&amp;$F14,O17:O22)</f>
        <v>0</v>
      </c>
      <c r="P14" s="74">
        <f>SUMIF($F17:$F22,"="&amp;$F14,P17:P22)</f>
        <v>0</v>
      </c>
      <c r="Q14" s="74">
        <f t="shared" si="2"/>
        <v>-22.32</v>
      </c>
      <c r="R14" s="75">
        <f>SUMIF($F17:$F22,"="&amp;$F14,R17:R22)</f>
        <v>0.18</v>
      </c>
      <c r="S14" s="73">
        <f>SUMIF($F17:$F22,"="&amp;$F14,S17:S22)</f>
        <v>22.5</v>
      </c>
      <c r="T14" s="74">
        <f>SUMIF($F17:$F22,"="&amp;$F14,T17:T22)</f>
        <v>22.5</v>
      </c>
      <c r="U14" s="74">
        <f t="shared" si="3"/>
        <v>22.5</v>
      </c>
      <c r="V14" s="74">
        <f>SUMIF($F17:$F22,"="&amp;$F14,V17:V22)</f>
        <v>22.5</v>
      </c>
      <c r="W14" s="74">
        <f>SUMIF($F17:$F22,"="&amp;$F14,W17:W22)</f>
        <v>0</v>
      </c>
      <c r="X14" s="74">
        <f>SUM(Y14:Z14)</f>
        <v>-22.32</v>
      </c>
      <c r="Y14" s="74">
        <f t="shared" si="4"/>
        <v>-22.32</v>
      </c>
      <c r="Z14" s="74">
        <f>SUMIF($F17:$F22,"="&amp;$F14,Z17:Z22)</f>
        <v>0</v>
      </c>
      <c r="AA14" s="74">
        <f>SUMIF($F17:$F22,"="&amp;$F14,AA17:AA22)</f>
        <v>0</v>
      </c>
      <c r="AB14" s="74">
        <f>SUMIF($F17:$F22,"="&amp;$F14,AB17:AB22)</f>
        <v>0</v>
      </c>
      <c r="AC14" s="74">
        <f t="shared" si="5"/>
        <v>-22.32</v>
      </c>
      <c r="AD14" s="75">
        <f>SUMIF($F17:$F22,"="&amp;$F14,AD17:AD22)</f>
        <v>0.18</v>
      </c>
      <c r="AE14" s="73">
        <f>SUMIF($F17:$F22,"="&amp;$F14,AE17:AE22)</f>
        <v>22.5</v>
      </c>
      <c r="AF14" s="74">
        <f>SUMIF($F17:$F22,"="&amp;$F14,AF17:AF22)</f>
        <v>22.5</v>
      </c>
      <c r="AG14" s="74">
        <f t="shared" si="6"/>
        <v>22.5</v>
      </c>
      <c r="AH14" s="74">
        <f>SUMIF($F17:$F22,"="&amp;$F14,AH17:AH22)</f>
        <v>22.5</v>
      </c>
      <c r="AI14" s="74">
        <f>SUMIF($F17:$F22,"="&amp;$F14,AI17:AI22)</f>
        <v>0</v>
      </c>
      <c r="AJ14" s="74">
        <f>SUM(AK14:AL14)</f>
        <v>-22.35</v>
      </c>
      <c r="AK14" s="74">
        <f t="shared" si="7"/>
        <v>-22.35</v>
      </c>
      <c r="AL14" s="74">
        <f>SUMIF($F17:$F22,"="&amp;$F14,AL17:AL22)</f>
        <v>0</v>
      </c>
      <c r="AM14" s="74">
        <f>SUMIF($F17:$F22,"="&amp;$F14,AM17:AM22)</f>
        <v>0</v>
      </c>
      <c r="AN14" s="74">
        <f>SUMIF($F17:$F22,"="&amp;$F14,AN17:AN22)</f>
        <v>0</v>
      </c>
      <c r="AO14" s="74">
        <f t="shared" si="8"/>
        <v>-22.35</v>
      </c>
      <c r="AP14" s="75">
        <f>SUMIF($F17:$F22,"="&amp;$F14,AP17:AP22)</f>
        <v>0.15</v>
      </c>
      <c r="AQ14" s="73">
        <f>SUMIF($F17:$F22,"="&amp;$F14,AQ17:AQ22)</f>
        <v>22.5</v>
      </c>
      <c r="AR14" s="74">
        <f>SUMIF($F17:$F22,"="&amp;$F14,AR17:AR22)</f>
        <v>22.5</v>
      </c>
      <c r="AS14" s="74">
        <f t="shared" si="9"/>
        <v>22.5</v>
      </c>
      <c r="AT14" s="74">
        <f>SUMIF($F17:$F22,"="&amp;$F14,AT17:AT22)</f>
        <v>22.5</v>
      </c>
      <c r="AU14" s="74">
        <f>SUMIF($F17:$F22,"="&amp;$F14,AU17:AU22)</f>
        <v>0</v>
      </c>
      <c r="AV14" s="74">
        <f>SUM(AW14:AX14)</f>
        <v>-22.36</v>
      </c>
      <c r="AW14" s="74">
        <f t="shared" si="10"/>
        <v>-22.36</v>
      </c>
      <c r="AX14" s="74">
        <f>SUMIF($F17:$F22,"="&amp;$F14,AX17:AX22)</f>
        <v>0</v>
      </c>
      <c r="AY14" s="74">
        <f>SUMIF($F17:$F22,"="&amp;$F14,AY17:AY22)</f>
        <v>0</v>
      </c>
      <c r="AZ14" s="74">
        <f>SUMIF($F17:$F22,"="&amp;$F14,AZ17:AZ22)</f>
        <v>0</v>
      </c>
      <c r="BA14" s="74">
        <f t="shared" si="11"/>
        <v>-22.36</v>
      </c>
      <c r="BB14" s="75">
        <f>SUMIF($F17:$F22,"="&amp;$F14,BB17:BB22)</f>
        <v>0.14</v>
      </c>
      <c r="BC14" s="73">
        <f>SUMIF($F17:$F22,"="&amp;$F14,BC17:BC22)</f>
        <v>22.5</v>
      </c>
      <c r="BD14" s="74">
        <f>SUMIF($F17:$F22,"="&amp;$F14,BD17:BD22)</f>
        <v>22.5</v>
      </c>
      <c r="BE14" s="74">
        <f t="shared" si="12"/>
        <v>22.5</v>
      </c>
      <c r="BF14" s="74">
        <f>SUMIF($F17:$F22,"="&amp;$F14,BF17:BF22)</f>
        <v>22.5</v>
      </c>
      <c r="BG14" s="74">
        <f>SUMIF($F17:$F22,"="&amp;$F14,BG17:BG22)</f>
        <v>0</v>
      </c>
      <c r="BH14" s="74">
        <f>SUM(BI14:BJ14)</f>
        <v>-22.37</v>
      </c>
      <c r="BI14" s="74">
        <f t="shared" si="13"/>
        <v>-22.37</v>
      </c>
      <c r="BJ14" s="74">
        <f>SUMIF($F17:$F22,"="&amp;$F14,BJ17:BJ22)</f>
        <v>0</v>
      </c>
      <c r="BK14" s="74">
        <f>SUMIF($F17:$F22,"="&amp;$F14,BK17:BK22)</f>
        <v>0</v>
      </c>
      <c r="BL14" s="74">
        <f>SUMIF($F17:$F22,"="&amp;$F14,BL17:BL22)</f>
        <v>0</v>
      </c>
      <c r="BM14" s="74">
        <f t="shared" si="14"/>
        <v>-22.37</v>
      </c>
      <c r="BN14" s="75">
        <f>SUMIF($F17:$F22,"="&amp;$F14,BN17:BN22)</f>
        <v>0.13</v>
      </c>
      <c r="BO14" s="73">
        <f>SUMIF($F17:$F22,"="&amp;$F14,BO17:BO22)</f>
        <v>22.5</v>
      </c>
      <c r="BP14" s="74">
        <f>SUMIF($F17:$F22,"="&amp;$F14,BP17:BP22)</f>
        <v>22.5</v>
      </c>
      <c r="BQ14" s="74">
        <f t="shared" si="15"/>
        <v>22.5</v>
      </c>
      <c r="BR14" s="74">
        <f>SUMIF($F17:$F22,"="&amp;$F14,BR17:BR22)</f>
        <v>22.5</v>
      </c>
      <c r="BS14" s="74">
        <f>SUMIF($F17:$F22,"="&amp;$F14,BS17:BS22)</f>
        <v>0</v>
      </c>
      <c r="BT14" s="74">
        <f>SUM(BU14:BV14)</f>
        <v>-22.37</v>
      </c>
      <c r="BU14" s="74">
        <f t="shared" si="16"/>
        <v>-22.37</v>
      </c>
      <c r="BV14" s="74">
        <f>SUMIF($F17:$F22,"="&amp;$F14,BV17:BV22)</f>
        <v>0</v>
      </c>
      <c r="BW14" s="74">
        <f>SUMIF($F17:$F22,"="&amp;$F14,BW17:BW22)</f>
        <v>0</v>
      </c>
      <c r="BX14" s="74">
        <f>SUMIF($F17:$F22,"="&amp;$F14,BX17:BX22)</f>
        <v>0</v>
      </c>
      <c r="BY14" s="74">
        <f t="shared" si="17"/>
        <v>-22.37</v>
      </c>
      <c r="BZ14" s="75">
        <f>SUMIF($F17:$F22,"="&amp;$F14,BZ17:BZ22)</f>
        <v>0.13</v>
      </c>
      <c r="CA14" s="73">
        <f>SUMIF($F17:$F22,"="&amp;$F14,CA17:CA22)</f>
        <v>22.5</v>
      </c>
      <c r="CB14" s="74">
        <f>SUMIF($F17:$F22,"="&amp;$F14,CB17:CB22)</f>
        <v>22.5</v>
      </c>
      <c r="CC14" s="74">
        <f t="shared" si="18"/>
        <v>22.5</v>
      </c>
      <c r="CD14" s="74">
        <f>SUMIF($F17:$F22,"="&amp;$F14,CD17:CD22)</f>
        <v>22.5</v>
      </c>
      <c r="CE14" s="74">
        <f>SUMIF($F17:$F22,"="&amp;$F14,CE17:CE22)</f>
        <v>0</v>
      </c>
      <c r="CF14" s="74">
        <f>SUM(CG14:CH14)</f>
        <v>-22.37</v>
      </c>
      <c r="CG14" s="74">
        <f t="shared" si="19"/>
        <v>-22.37</v>
      </c>
      <c r="CH14" s="74">
        <f>SUMIF($F17:$F22,"="&amp;$F14,CH17:CH22)</f>
        <v>0</v>
      </c>
      <c r="CI14" s="74">
        <f>SUMIF($F17:$F22,"="&amp;$F14,CI17:CI22)</f>
        <v>0</v>
      </c>
      <c r="CJ14" s="74">
        <f>SUMIF($F17:$F22,"="&amp;$F14,CJ17:CJ22)</f>
        <v>0</v>
      </c>
      <c r="CK14" s="74">
        <f t="shared" si="20"/>
        <v>-22.37</v>
      </c>
      <c r="CL14" s="75">
        <f>SUMIF($F17:$F22,"="&amp;$F14,CL17:CL22)</f>
        <v>0.13</v>
      </c>
      <c r="CM14" s="73">
        <f>SUMIF($F17:$F22,"="&amp;$F14,CM17:CM22)</f>
        <v>22.5</v>
      </c>
      <c r="CN14" s="74">
        <f>SUMIF($F17:$F22,"="&amp;$F14,CN17:CN22)</f>
        <v>22.5</v>
      </c>
      <c r="CO14" s="74">
        <f t="shared" si="21"/>
        <v>22.5</v>
      </c>
      <c r="CP14" s="74">
        <f>SUMIF($F17:$F22,"="&amp;$F14,CP17:CP22)</f>
        <v>22.5</v>
      </c>
      <c r="CQ14" s="74">
        <f>SUMIF($F17:$F22,"="&amp;$F14,CQ17:CQ22)</f>
        <v>0</v>
      </c>
      <c r="CR14" s="74">
        <f>SUM(CS14:CT14)</f>
        <v>-22.37</v>
      </c>
      <c r="CS14" s="74">
        <f t="shared" si="22"/>
        <v>-22.37</v>
      </c>
      <c r="CT14" s="74">
        <f>SUMIF($F17:$F22,"="&amp;$F14,CT17:CT22)</f>
        <v>0</v>
      </c>
      <c r="CU14" s="74">
        <f>SUMIF($F17:$F22,"="&amp;$F14,CU17:CU22)</f>
        <v>0</v>
      </c>
      <c r="CV14" s="74">
        <f>SUMIF($F17:$F22,"="&amp;$F14,CV17:CV22)</f>
        <v>0</v>
      </c>
      <c r="CW14" s="74">
        <f t="shared" si="23"/>
        <v>-22.37</v>
      </c>
      <c r="CX14" s="75">
        <f>SUMIF($F17:$F22,"="&amp;$F14,CX17:CX22)</f>
        <v>0.13</v>
      </c>
      <c r="CY14" s="73">
        <f>SUMIF($F17:$F22,"="&amp;$F14,CY17:CY22)</f>
        <v>22.5</v>
      </c>
      <c r="CZ14" s="74">
        <f>SUMIF($F17:$F22,"="&amp;$F14,CZ17:CZ22)</f>
        <v>22.5</v>
      </c>
      <c r="DA14" s="74">
        <f t="shared" si="24"/>
        <v>22.5</v>
      </c>
      <c r="DB14" s="74">
        <f>SUMIF($F17:$F22,"="&amp;$F14,DB17:DB22)</f>
        <v>22.5</v>
      </c>
      <c r="DC14" s="74">
        <f>SUMIF($F17:$F22,"="&amp;$F14,DC17:DC22)</f>
        <v>0</v>
      </c>
      <c r="DD14" s="74">
        <f>SUM(DE14:DF14)</f>
        <v>-22.37</v>
      </c>
      <c r="DE14" s="74">
        <f t="shared" si="25"/>
        <v>-22.37</v>
      </c>
      <c r="DF14" s="74">
        <f>SUMIF($F17:$F22,"="&amp;$F14,DF17:DF22)</f>
        <v>0</v>
      </c>
      <c r="DG14" s="74">
        <f>SUMIF($F17:$F22,"="&amp;$F14,DG17:DG22)</f>
        <v>0</v>
      </c>
      <c r="DH14" s="74">
        <f>SUMIF($F17:$F22,"="&amp;$F14,DH17:DH22)</f>
        <v>0</v>
      </c>
      <c r="DI14" s="74">
        <f t="shared" si="26"/>
        <v>-22.37</v>
      </c>
      <c r="DJ14" s="75">
        <f>SUMIF($F17:$F22,"="&amp;$F14,DJ17:DJ22)</f>
        <v>0.13</v>
      </c>
      <c r="DK14" s="73">
        <f>SUMIF($F17:$F22,"="&amp;$F14,DK17:DK22)</f>
        <v>22.5</v>
      </c>
      <c r="DL14" s="74">
        <f>SUMIF($F17:$F22,"="&amp;$F14,DL17:DL22)</f>
        <v>22.5</v>
      </c>
      <c r="DM14" s="74">
        <f t="shared" si="27"/>
        <v>22.5</v>
      </c>
      <c r="DN14" s="74">
        <f>SUMIF($F17:$F22,"="&amp;$F14,DN17:DN22)</f>
        <v>22.5</v>
      </c>
      <c r="DO14" s="74">
        <f>SUMIF($F17:$F22,"="&amp;$F14,DO17:DO22)</f>
        <v>0</v>
      </c>
      <c r="DP14" s="74">
        <f>SUM(DQ14:DR14)</f>
        <v>-22.35</v>
      </c>
      <c r="DQ14" s="74">
        <f t="shared" si="28"/>
        <v>-22.35</v>
      </c>
      <c r="DR14" s="74">
        <f>SUMIF($F17:$F22,"="&amp;$F14,DR17:DR22)</f>
        <v>0</v>
      </c>
      <c r="DS14" s="74">
        <f>SUMIF($F17:$F22,"="&amp;$F14,DS17:DS22)</f>
        <v>0</v>
      </c>
      <c r="DT14" s="74">
        <f>SUMIF($F17:$F22,"="&amp;$F14,DT17:DT22)</f>
        <v>0</v>
      </c>
      <c r="DU14" s="74">
        <f t="shared" si="29"/>
        <v>-22.35</v>
      </c>
      <c r="DV14" s="75">
        <f>SUMIF($F17:$F22,"="&amp;$F14,DV17:DV22)</f>
        <v>0.15</v>
      </c>
      <c r="DW14" s="73">
        <f>SUMIF($F17:$F22,"="&amp;$F14,DW17:DW22)</f>
        <v>22.5</v>
      </c>
      <c r="DX14" s="74">
        <f>SUMIF($F17:$F22,"="&amp;$F14,DX17:DX22)</f>
        <v>22.5</v>
      </c>
      <c r="DY14" s="74">
        <f t="shared" si="30"/>
        <v>22.5</v>
      </c>
      <c r="DZ14" s="74">
        <f>SUMIF($F17:$F22,"="&amp;$F14,DZ17:DZ22)</f>
        <v>22.5</v>
      </c>
      <c r="EA14" s="74">
        <f>SUMIF($F17:$F22,"="&amp;$F14,EA17:EA22)</f>
        <v>0</v>
      </c>
      <c r="EB14" s="74">
        <f>SUM(EC14:ED14)</f>
        <v>-5.5</v>
      </c>
      <c r="EC14" s="74">
        <f t="shared" si="31"/>
        <v>-5.5</v>
      </c>
      <c r="ED14" s="74">
        <f>SUMIF($F17:$F22,"="&amp;$F14,ED17:ED22)</f>
        <v>0</v>
      </c>
      <c r="EE14" s="74">
        <f>SUMIF($F17:$F22,"="&amp;$F14,EE17:EE22)</f>
        <v>0</v>
      </c>
      <c r="EF14" s="74">
        <f>SUMIF($F17:$F22,"="&amp;$F14,EF17:EF22)</f>
        <v>0</v>
      </c>
      <c r="EG14" s="74">
        <f t="shared" si="32"/>
        <v>-5.5</v>
      </c>
      <c r="EH14" s="75">
        <f>SUMIF($F17:$F22,"="&amp;$F14,EH17:EH22)</f>
        <v>17</v>
      </c>
      <c r="EI14" s="73">
        <f>SUMIF($F17:$F22,"="&amp;$F14,EI17:EI22)</f>
        <v>22.5</v>
      </c>
      <c r="EJ14" s="74">
        <f>SUMIF($F17:$F22,"="&amp;$F14,EJ17:EJ22)</f>
        <v>22.5</v>
      </c>
      <c r="EK14" s="74">
        <f t="shared" si="33"/>
        <v>22.5</v>
      </c>
      <c r="EL14" s="74">
        <f>SUMIF($F17:$F22,"="&amp;$F14,EL17:EL22)</f>
        <v>22.5</v>
      </c>
      <c r="EM14" s="74">
        <f>SUMIF($F17:$F22,"="&amp;$F14,EM17:EM22)</f>
        <v>0</v>
      </c>
      <c r="EN14" s="74">
        <f>SUM(EO14:EP14)</f>
        <v>-22.32</v>
      </c>
      <c r="EO14" s="74">
        <f t="shared" si="34"/>
        <v>-22.32</v>
      </c>
      <c r="EP14" s="74">
        <f>SUMIF($F17:$F22,"="&amp;$F14,EP17:EP22)</f>
        <v>0</v>
      </c>
      <c r="EQ14" s="74">
        <f>SUMIF($F17:$F22,"="&amp;$F14,EQ17:EQ22)</f>
        <v>0</v>
      </c>
      <c r="ER14" s="74">
        <f>SUMIF($F17:$F22,"="&amp;$F14,ER17:ER22)</f>
        <v>0</v>
      </c>
      <c r="ES14" s="74">
        <f t="shared" si="35"/>
        <v>-22.32</v>
      </c>
      <c r="ET14" s="75">
        <f>SUMIF($F17:$F22,"="&amp;$F14,ET17:ET22)</f>
        <v>0.18</v>
      </c>
      <c r="EU14" s="73">
        <f>SUMIF($F17:$F22,"="&amp;$F14,EU17:EU22)</f>
        <v>22.5</v>
      </c>
      <c r="EV14" s="74">
        <f>SUMIF($F17:$F22,"="&amp;$F14,EV17:EV22)</f>
        <v>22.5</v>
      </c>
      <c r="EW14" s="74">
        <f t="shared" si="36"/>
        <v>22.5</v>
      </c>
      <c r="EX14" s="74">
        <f>SUMIF($F17:$F22,"="&amp;$F14,EX17:EX22)</f>
        <v>22.5</v>
      </c>
      <c r="EY14" s="74">
        <f>SUMIF($F17:$F22,"="&amp;$F14,EY17:EY22)</f>
        <v>0</v>
      </c>
      <c r="EZ14" s="74">
        <f>SUM(FA14:FB14)</f>
        <v>-20.9475</v>
      </c>
      <c r="FA14" s="74">
        <f t="shared" si="37"/>
        <v>-20.9475</v>
      </c>
      <c r="FB14" s="74">
        <f>SUMIF($F17:$F22,"="&amp;$F14,FB17:FB22)</f>
        <v>0</v>
      </c>
      <c r="FC14" s="74">
        <f>SUMIF($F17:$F22,"="&amp;$F14,FC17:FC22)</f>
        <v>0</v>
      </c>
      <c r="FD14" s="74">
        <f>SUMIF($F17:$F22,"="&amp;$F14,FD17:FD22)</f>
        <v>0</v>
      </c>
      <c r="FE14" s="74">
        <f t="shared" si="38"/>
        <v>-20.9475</v>
      </c>
      <c r="FF14" s="75">
        <f>SUMIF($F17:$F22,"="&amp;$F14,FF17:FF22)</f>
        <v>1.5525</v>
      </c>
    </row>
    <row r="15" spans="1:162" s="76" customFormat="1" ht="12.75">
      <c r="A15" s="37"/>
      <c r="B15" s="37"/>
      <c r="C15" s="70" t="s">
        <v>69</v>
      </c>
      <c r="D15" s="71"/>
      <c r="E15" s="71"/>
      <c r="F15" s="72" t="s">
        <v>70</v>
      </c>
      <c r="G15" s="73">
        <f>SUMIF($F17:$F22,"="&amp;$F15,G17:G22)</f>
        <v>17</v>
      </c>
      <c r="H15" s="74">
        <f>SUMIF($F17:$F22,"="&amp;$F15,H17:H22)</f>
        <v>17</v>
      </c>
      <c r="I15" s="74">
        <f t="shared" si="0"/>
        <v>17</v>
      </c>
      <c r="J15" s="74">
        <f>SUMIF($F17:$F22,"="&amp;$F15,J17:J22)</f>
        <v>0</v>
      </c>
      <c r="K15" s="74">
        <f>SUMIF($F17:$F22,"="&amp;$F15,K17:K22)</f>
        <v>17</v>
      </c>
      <c r="L15" s="74">
        <f>SUM(M15:N15)</f>
        <v>-1.6529999999999996</v>
      </c>
      <c r="M15" s="74">
        <f t="shared" si="1"/>
        <v>-1.6529999999999996</v>
      </c>
      <c r="N15" s="74">
        <f>SUMIF($F17:$F22,"="&amp;$F15,N17:N22)</f>
        <v>0</v>
      </c>
      <c r="O15" s="74">
        <f>SUMIF($F17:$F22,"="&amp;$F15,O17:O22)</f>
        <v>7.347</v>
      </c>
      <c r="P15" s="74">
        <f>SUMIF($F17:$F22,"="&amp;$F15,P17:P22)</f>
        <v>0</v>
      </c>
      <c r="Q15" s="74">
        <f t="shared" si="2"/>
        <v>-1.6529999999999996</v>
      </c>
      <c r="R15" s="75">
        <f>SUMIF($F17:$F22,"="&amp;$F15,R17:R22)</f>
        <v>8</v>
      </c>
      <c r="S15" s="73">
        <f>SUMIF($F17:$F22,"="&amp;$F15,S17:S22)</f>
        <v>17</v>
      </c>
      <c r="T15" s="74">
        <f>SUMIF($F17:$F22,"="&amp;$F15,T17:T22)</f>
        <v>17</v>
      </c>
      <c r="U15" s="74">
        <f t="shared" si="3"/>
        <v>17</v>
      </c>
      <c r="V15" s="74">
        <f>SUMIF($F17:$F22,"="&amp;$F15,V17:V22)</f>
        <v>0</v>
      </c>
      <c r="W15" s="74">
        <f>SUMIF($F17:$F22,"="&amp;$F15,W17:W22)</f>
        <v>17</v>
      </c>
      <c r="X15" s="74">
        <f>SUM(Y15:Z15)</f>
        <v>-1.830000000000001</v>
      </c>
      <c r="Y15" s="74">
        <f t="shared" si="4"/>
        <v>-1.830000000000001</v>
      </c>
      <c r="Z15" s="74">
        <f>SUMIF($F17:$F22,"="&amp;$F15,Z17:Z22)</f>
        <v>0</v>
      </c>
      <c r="AA15" s="74">
        <f>SUMIF($F17:$F22,"="&amp;$F15,AA17:AA22)</f>
        <v>7.47</v>
      </c>
      <c r="AB15" s="74">
        <f>SUMIF($F17:$F22,"="&amp;$F15,AB17:AB22)</f>
        <v>0</v>
      </c>
      <c r="AC15" s="74">
        <f t="shared" si="5"/>
        <v>-1.830000000000001</v>
      </c>
      <c r="AD15" s="75">
        <f>SUMIF($F17:$F22,"="&amp;$F15,AD17:AD22)</f>
        <v>7.7</v>
      </c>
      <c r="AE15" s="73">
        <f>SUMIF($F17:$F22,"="&amp;$F15,AE17:AE22)</f>
        <v>17</v>
      </c>
      <c r="AF15" s="74">
        <f>SUMIF($F17:$F22,"="&amp;$F15,AF17:AF22)</f>
        <v>17</v>
      </c>
      <c r="AG15" s="74">
        <f t="shared" si="6"/>
        <v>17</v>
      </c>
      <c r="AH15" s="74">
        <f>SUMIF($F17:$F22,"="&amp;$F15,AH17:AH22)</f>
        <v>0</v>
      </c>
      <c r="AI15" s="74">
        <f>SUMIF($F17:$F22,"="&amp;$F15,AI17:AI22)</f>
        <v>17</v>
      </c>
      <c r="AJ15" s="74">
        <f>SUM(AK15:AL15)</f>
        <v>-1.7870000000000008</v>
      </c>
      <c r="AK15" s="74">
        <f t="shared" si="7"/>
        <v>-1.7870000000000008</v>
      </c>
      <c r="AL15" s="74">
        <f>SUMIF($F17:$F22,"="&amp;$F15,AL17:AL22)</f>
        <v>0</v>
      </c>
      <c r="AM15" s="74">
        <f>SUMIF($F17:$F22,"="&amp;$F15,AM17:AM22)</f>
        <v>8.513</v>
      </c>
      <c r="AN15" s="74">
        <f>SUMIF($F17:$F22,"="&amp;$F15,AN17:AN22)</f>
        <v>0</v>
      </c>
      <c r="AO15" s="74">
        <f t="shared" si="8"/>
        <v>-1.7870000000000008</v>
      </c>
      <c r="AP15" s="75">
        <f>SUMIF($F17:$F22,"="&amp;$F15,AP17:AP22)</f>
        <v>6.7</v>
      </c>
      <c r="AQ15" s="73">
        <f>SUMIF($F17:$F22,"="&amp;$F15,AQ17:AQ22)</f>
        <v>17</v>
      </c>
      <c r="AR15" s="74">
        <f>SUMIF($F17:$F22,"="&amp;$F15,AR17:AR22)</f>
        <v>17</v>
      </c>
      <c r="AS15" s="74">
        <f t="shared" si="9"/>
        <v>16.7</v>
      </c>
      <c r="AT15" s="74">
        <f>SUMIF($F17:$F22,"="&amp;$F15,AT17:AT22)</f>
        <v>0</v>
      </c>
      <c r="AU15" s="74">
        <f>SUMIF($F17:$F22,"="&amp;$F15,AU17:AU22)</f>
        <v>16.7</v>
      </c>
      <c r="AV15" s="74">
        <f>SUM(AW15:AX15)</f>
        <v>-2.952</v>
      </c>
      <c r="AW15" s="74">
        <f t="shared" si="10"/>
        <v>-2.952</v>
      </c>
      <c r="AX15" s="74">
        <f>SUMIF($F17:$F22,"="&amp;$F15,AX17:AX22)</f>
        <v>0</v>
      </c>
      <c r="AY15" s="74">
        <f>SUMIF($F17:$F22,"="&amp;$F15,AY17:AY22)</f>
        <v>8.548</v>
      </c>
      <c r="AZ15" s="74">
        <f>SUMIF($F17:$F22,"="&amp;$F15,AZ17:AZ22)</f>
        <v>0</v>
      </c>
      <c r="BA15" s="74">
        <f t="shared" si="11"/>
        <v>-2.952</v>
      </c>
      <c r="BB15" s="75">
        <f>SUMIF($F17:$F22,"="&amp;$F15,BB17:BB22)</f>
        <v>5.2</v>
      </c>
      <c r="BC15" s="73">
        <f>SUMIF($F17:$F22,"="&amp;$F15,BC17:BC22)</f>
        <v>17</v>
      </c>
      <c r="BD15" s="74">
        <f>SUMIF($F17:$F22,"="&amp;$F15,BD17:BD22)</f>
        <v>17</v>
      </c>
      <c r="BE15" s="74">
        <f t="shared" si="12"/>
        <v>16.2</v>
      </c>
      <c r="BF15" s="74">
        <f>SUMIF($F17:$F22,"="&amp;$F15,BF17:BF22)</f>
        <v>0</v>
      </c>
      <c r="BG15" s="74">
        <f>SUMIF($F17:$F22,"="&amp;$F15,BG17:BG22)</f>
        <v>16.2</v>
      </c>
      <c r="BH15" s="74">
        <f>SUM(BI15:BJ15)</f>
        <v>-2.9389999999999983</v>
      </c>
      <c r="BI15" s="74">
        <f t="shared" si="13"/>
        <v>-2.9389999999999983</v>
      </c>
      <c r="BJ15" s="74">
        <f>SUMIF($F17:$F22,"="&amp;$F15,BJ17:BJ22)</f>
        <v>0</v>
      </c>
      <c r="BK15" s="74">
        <f>SUMIF($F17:$F22,"="&amp;$F15,BK17:BK22)</f>
        <v>10.461</v>
      </c>
      <c r="BL15" s="74">
        <f>SUMIF($F17:$F22,"="&amp;$F15,BL17:BL22)</f>
        <v>0</v>
      </c>
      <c r="BM15" s="74">
        <f t="shared" si="14"/>
        <v>-2.9389999999999983</v>
      </c>
      <c r="BN15" s="75">
        <f>SUMIF($F17:$F22,"="&amp;$F15,BN17:BN22)</f>
        <v>2.8</v>
      </c>
      <c r="BO15" s="73">
        <f>SUMIF($F17:$F22,"="&amp;$F15,BO17:BO22)</f>
        <v>17</v>
      </c>
      <c r="BP15" s="74">
        <f>SUMIF($F17:$F22,"="&amp;$F15,BP17:BP22)</f>
        <v>17</v>
      </c>
      <c r="BQ15" s="74">
        <f t="shared" si="15"/>
        <v>16.2</v>
      </c>
      <c r="BR15" s="74">
        <f>SUMIF($F17:$F22,"="&amp;$F15,BR17:BR22)</f>
        <v>0</v>
      </c>
      <c r="BS15" s="74">
        <f>SUMIF($F17:$F22,"="&amp;$F15,BS17:BS22)</f>
        <v>16.2</v>
      </c>
      <c r="BT15" s="74">
        <f>SUM(BU15:BV15)</f>
        <v>-2.491999999999999</v>
      </c>
      <c r="BU15" s="74">
        <f t="shared" si="16"/>
        <v>-2.491999999999999</v>
      </c>
      <c r="BV15" s="74">
        <f>SUMIF($F17:$F22,"="&amp;$F15,BV17:BV22)</f>
        <v>0</v>
      </c>
      <c r="BW15" s="74">
        <f>SUMIF($F17:$F22,"="&amp;$F15,BW17:BW22)</f>
        <v>11.708</v>
      </c>
      <c r="BX15" s="74">
        <f>SUMIF($F17:$F22,"="&amp;$F15,BX17:BX22)</f>
        <v>0</v>
      </c>
      <c r="BY15" s="74">
        <f t="shared" si="17"/>
        <v>-2.491999999999999</v>
      </c>
      <c r="BZ15" s="75">
        <f>SUMIF($F17:$F22,"="&amp;$F15,BZ17:BZ22)</f>
        <v>2</v>
      </c>
      <c r="CA15" s="73">
        <f>SUMIF($F17:$F22,"="&amp;$F15,CA17:CA22)</f>
        <v>17</v>
      </c>
      <c r="CB15" s="74">
        <f>SUMIF($F17:$F22,"="&amp;$F15,CB17:CB22)</f>
        <v>17</v>
      </c>
      <c r="CC15" s="74">
        <f t="shared" si="18"/>
        <v>16.7</v>
      </c>
      <c r="CD15" s="74">
        <f>SUMIF($F17:$F22,"="&amp;$F15,CD17:CD22)</f>
        <v>0</v>
      </c>
      <c r="CE15" s="74">
        <f>SUMIF($F17:$F22,"="&amp;$F15,CE17:CE22)</f>
        <v>16.7</v>
      </c>
      <c r="CF15" s="74">
        <f>SUM(CG15:CH15)</f>
        <v>-1.3419999999999987</v>
      </c>
      <c r="CG15" s="74">
        <f t="shared" si="19"/>
        <v>-1.3419999999999987</v>
      </c>
      <c r="CH15" s="74">
        <f>SUMIF($F17:$F22,"="&amp;$F15,CH17:CH22)</f>
        <v>0</v>
      </c>
      <c r="CI15" s="74">
        <f>SUMIF($F17:$F22,"="&amp;$F15,CI17:CI22)</f>
        <v>14.358</v>
      </c>
      <c r="CJ15" s="74">
        <f>SUMIF($F17:$F22,"="&amp;$F15,CJ17:CJ22)</f>
        <v>0</v>
      </c>
      <c r="CK15" s="74">
        <f t="shared" si="20"/>
        <v>-1.3419999999999987</v>
      </c>
      <c r="CL15" s="75">
        <f>SUMIF($F17:$F22,"="&amp;$F15,CL17:CL22)</f>
        <v>1</v>
      </c>
      <c r="CM15" s="73">
        <f>SUMIF($F17:$F22,"="&amp;$F15,CM17:CM22)</f>
        <v>17</v>
      </c>
      <c r="CN15" s="74">
        <f>SUMIF($F17:$F22,"="&amp;$F15,CN17:CN22)</f>
        <v>17</v>
      </c>
      <c r="CO15" s="74">
        <f t="shared" si="21"/>
        <v>17</v>
      </c>
      <c r="CP15" s="74">
        <f>SUMIF($F17:$F22,"="&amp;$F15,CP17:CP22)</f>
        <v>0</v>
      </c>
      <c r="CQ15" s="74">
        <f>SUMIF($F17:$F22,"="&amp;$F15,CQ17:CQ22)</f>
        <v>17</v>
      </c>
      <c r="CR15" s="74">
        <f>SUM(CS15:CT15)</f>
        <v>-3.6560000000000006</v>
      </c>
      <c r="CS15" s="74">
        <f t="shared" si="22"/>
        <v>-3.6560000000000006</v>
      </c>
      <c r="CT15" s="74">
        <f>SUMIF($F17:$F22,"="&amp;$F15,CT17:CT22)</f>
        <v>0</v>
      </c>
      <c r="CU15" s="74">
        <f>SUMIF($F17:$F22,"="&amp;$F15,CU17:CU22)</f>
        <v>11.644</v>
      </c>
      <c r="CV15" s="74">
        <f>SUMIF($F17:$F22,"="&amp;$F15,CV17:CV22)</f>
        <v>0</v>
      </c>
      <c r="CW15" s="74">
        <f t="shared" si="23"/>
        <v>-3.6560000000000006</v>
      </c>
      <c r="CX15" s="75">
        <f>SUMIF($F17:$F22,"="&amp;$F15,CX17:CX22)</f>
        <v>1.7</v>
      </c>
      <c r="CY15" s="73">
        <f>SUMIF($F17:$F22,"="&amp;$F15,CY17:CY22)</f>
        <v>17</v>
      </c>
      <c r="CZ15" s="74">
        <f>SUMIF($F17:$F22,"="&amp;$F15,CZ17:CZ22)</f>
        <v>17</v>
      </c>
      <c r="DA15" s="74">
        <f t="shared" si="24"/>
        <v>17</v>
      </c>
      <c r="DB15" s="74">
        <f>SUMIF($F17:$F22,"="&amp;$F15,DB17:DB22)</f>
        <v>0</v>
      </c>
      <c r="DC15" s="74">
        <f>SUMIF($F17:$F22,"="&amp;$F15,DC17:DC22)</f>
        <v>17</v>
      </c>
      <c r="DD15" s="74">
        <f>SUM(DE15:DF15)</f>
        <v>-3.5</v>
      </c>
      <c r="DE15" s="74">
        <f t="shared" si="25"/>
        <v>-3.5</v>
      </c>
      <c r="DF15" s="74">
        <f>SUMIF($F17:$F22,"="&amp;$F15,DF17:DF22)</f>
        <v>0</v>
      </c>
      <c r="DG15" s="74">
        <f>SUMIF($F17:$F22,"="&amp;$F15,DG17:DG22)</f>
        <v>11.2</v>
      </c>
      <c r="DH15" s="74">
        <f>SUMIF($F17:$F22,"="&amp;$F15,DH17:DH22)</f>
        <v>0</v>
      </c>
      <c r="DI15" s="74">
        <f t="shared" si="26"/>
        <v>-3.5</v>
      </c>
      <c r="DJ15" s="75">
        <f>SUMIF($F17:$F22,"="&amp;$F15,DJ17:DJ22)</f>
        <v>2.3</v>
      </c>
      <c r="DK15" s="73">
        <f>SUMIF($F17:$F22,"="&amp;$F15,DK17:DK22)</f>
        <v>17</v>
      </c>
      <c r="DL15" s="74">
        <f>SUMIF($F17:$F22,"="&amp;$F15,DL17:DL22)</f>
        <v>17</v>
      </c>
      <c r="DM15" s="74">
        <f t="shared" si="27"/>
        <v>17</v>
      </c>
      <c r="DN15" s="74">
        <f>SUMIF($F17:$F22,"="&amp;$F15,DN17:DN22)</f>
        <v>0</v>
      </c>
      <c r="DO15" s="74">
        <f>SUMIF($F17:$F22,"="&amp;$F15,DO17:DO22)</f>
        <v>17</v>
      </c>
      <c r="DP15" s="74">
        <f>SUM(DQ15:DR15)</f>
        <v>-3.535</v>
      </c>
      <c r="DQ15" s="74">
        <f t="shared" si="28"/>
        <v>-3.535</v>
      </c>
      <c r="DR15" s="74">
        <f>SUMIF($F17:$F22,"="&amp;$F15,DR17:DR22)</f>
        <v>0</v>
      </c>
      <c r="DS15" s="74">
        <f>SUMIF($F17:$F22,"="&amp;$F15,DS17:DS22)</f>
        <v>8.465</v>
      </c>
      <c r="DT15" s="74">
        <f>SUMIF($F17:$F22,"="&amp;$F15,DT17:DT22)</f>
        <v>0</v>
      </c>
      <c r="DU15" s="74">
        <f t="shared" si="29"/>
        <v>-3.535</v>
      </c>
      <c r="DV15" s="75">
        <f>SUMIF($F17:$F22,"="&amp;$F15,DV17:DV22)</f>
        <v>5</v>
      </c>
      <c r="DW15" s="73">
        <f>SUMIF($F17:$F22,"="&amp;$F15,DW17:DW22)</f>
        <v>17</v>
      </c>
      <c r="DX15" s="74">
        <f>SUMIF($F17:$F22,"="&amp;$F15,DX17:DX22)</f>
        <v>17</v>
      </c>
      <c r="DY15" s="74">
        <f t="shared" si="30"/>
        <v>17</v>
      </c>
      <c r="DZ15" s="74">
        <f>SUMIF($F17:$F22,"="&amp;$F15,DZ17:DZ22)</f>
        <v>0</v>
      </c>
      <c r="EA15" s="74">
        <f>SUMIF($F17:$F22,"="&amp;$F15,EA17:EA22)</f>
        <v>17</v>
      </c>
      <c r="EB15" s="74">
        <f>SUM(EC15:ED15)</f>
        <v>-3.375000000000001</v>
      </c>
      <c r="EC15" s="74">
        <f t="shared" si="31"/>
        <v>-3.375000000000001</v>
      </c>
      <c r="ED15" s="74">
        <f>SUMIF($F17:$F22,"="&amp;$F15,ED17:ED22)</f>
        <v>0</v>
      </c>
      <c r="EE15" s="74">
        <f>SUMIF($F17:$F22,"="&amp;$F15,EE17:EE22)</f>
        <v>7.925</v>
      </c>
      <c r="EF15" s="74">
        <f>SUMIF($F17:$F22,"="&amp;$F15,EF17:EF22)</f>
        <v>0</v>
      </c>
      <c r="EG15" s="74">
        <f t="shared" si="32"/>
        <v>-3.375000000000001</v>
      </c>
      <c r="EH15" s="75">
        <f>SUMIF($F17:$F22,"="&amp;$F15,EH17:EH22)</f>
        <v>5.7</v>
      </c>
      <c r="EI15" s="73">
        <f>SUMIF($F17:$F22,"="&amp;$F15,EI17:EI22)</f>
        <v>17</v>
      </c>
      <c r="EJ15" s="74">
        <f>SUMIF($F17:$F22,"="&amp;$F15,EJ17:EJ22)</f>
        <v>17</v>
      </c>
      <c r="EK15" s="74">
        <f t="shared" si="33"/>
        <v>17</v>
      </c>
      <c r="EL15" s="74">
        <f>SUMIF($F17:$F22,"="&amp;$F15,EL17:EL22)</f>
        <v>0</v>
      </c>
      <c r="EM15" s="74">
        <f>SUMIF($F17:$F22,"="&amp;$F15,EM17:EM22)</f>
        <v>17</v>
      </c>
      <c r="EN15" s="74">
        <f>SUM(EO15:EP15)</f>
        <v>-2.5940000000000003</v>
      </c>
      <c r="EO15" s="74">
        <f t="shared" si="34"/>
        <v>-2.5940000000000003</v>
      </c>
      <c r="EP15" s="74">
        <f>SUMIF($F17:$F22,"="&amp;$F15,EP17:EP22)</f>
        <v>0</v>
      </c>
      <c r="EQ15" s="74">
        <f>SUMIF($F17:$F22,"="&amp;$F15,EQ17:EQ22)</f>
        <v>7.206</v>
      </c>
      <c r="ER15" s="74">
        <f>SUMIF($F17:$F22,"="&amp;$F15,ER17:ER22)</f>
        <v>0</v>
      </c>
      <c r="ES15" s="74">
        <f t="shared" si="35"/>
        <v>-2.5940000000000003</v>
      </c>
      <c r="ET15" s="75">
        <f>SUMIF($F17:$F22,"="&amp;$F15,ET17:ET22)</f>
        <v>7.2</v>
      </c>
      <c r="EU15" s="73">
        <f>SUMIF($F17:$F22,"="&amp;$F15,EU17:EU22)</f>
        <v>17</v>
      </c>
      <c r="EV15" s="74">
        <f>SUMIF($F17:$F22,"="&amp;$F15,EV17:EV22)</f>
        <v>17</v>
      </c>
      <c r="EW15" s="74">
        <f t="shared" si="36"/>
        <v>16.816666666666666</v>
      </c>
      <c r="EX15" s="74">
        <f>SUMIF($F17:$F22,"="&amp;$F15,EX17:EX22)</f>
        <v>0</v>
      </c>
      <c r="EY15" s="74">
        <f>SUMIF($F17:$F22,"="&amp;$F15,EY17:EY22)</f>
        <v>16.816666666666666</v>
      </c>
      <c r="EZ15" s="74">
        <f>SUM(FA15:FB15)</f>
        <v>-2.637916666666664</v>
      </c>
      <c r="FA15" s="74">
        <f t="shared" si="37"/>
        <v>-2.637916666666664</v>
      </c>
      <c r="FB15" s="74">
        <f>SUMIF($F17:$F22,"="&amp;$F15,FB17:FB22)</f>
        <v>0</v>
      </c>
      <c r="FC15" s="74">
        <f>SUMIF($F17:$F22,"="&amp;$F15,FC17:FC22)</f>
        <v>9.570416666666668</v>
      </c>
      <c r="FD15" s="74">
        <f>SUMIF($F17:$F22,"="&amp;$F15,FD17:FD22)</f>
        <v>0</v>
      </c>
      <c r="FE15" s="74">
        <f t="shared" si="38"/>
        <v>-2.637916666666664</v>
      </c>
      <c r="FF15" s="75">
        <f>SUMIF($F17:$F22,"="&amp;$F15,FF17:FF22)</f>
        <v>4.608333333333333</v>
      </c>
    </row>
    <row r="16" spans="1:162" s="76" customFormat="1" ht="12.75">
      <c r="A16" s="37"/>
      <c r="B16" s="37"/>
      <c r="C16" s="70" t="s">
        <v>71</v>
      </c>
      <c r="D16" s="71"/>
      <c r="E16" s="71"/>
      <c r="F16" s="72" t="s">
        <v>66</v>
      </c>
      <c r="G16" s="73">
        <f>SUM(G17:G22)/2</f>
        <v>39.5</v>
      </c>
      <c r="H16" s="74">
        <f>SUM(H17:H22)/2</f>
        <v>39.5</v>
      </c>
      <c r="I16" s="74">
        <f t="shared" si="0"/>
        <v>39.5</v>
      </c>
      <c r="J16" s="74">
        <f>SUM(J17:J22)/2</f>
        <v>22.5</v>
      </c>
      <c r="K16" s="74">
        <f>SUM(K17:K22)/2</f>
        <v>17</v>
      </c>
      <c r="L16" s="74">
        <f>SUM(M16:N16)</f>
        <v>-23.973</v>
      </c>
      <c r="M16" s="74">
        <f t="shared" si="1"/>
        <v>-23.973</v>
      </c>
      <c r="N16" s="74">
        <f>SUM(N17:N22)/2</f>
        <v>0</v>
      </c>
      <c r="O16" s="74">
        <f>SUM(O17:O22)/2</f>
        <v>7.347</v>
      </c>
      <c r="P16" s="74">
        <f>SUM(P17:P22)/2</f>
        <v>0</v>
      </c>
      <c r="Q16" s="74">
        <f t="shared" si="2"/>
        <v>-23.973</v>
      </c>
      <c r="R16" s="75">
        <f>SUM(R17:R22)/2</f>
        <v>8.18</v>
      </c>
      <c r="S16" s="73">
        <f>SUM(S17:S22)/2</f>
        <v>39.5</v>
      </c>
      <c r="T16" s="74">
        <f>SUM(T17:T22)/2</f>
        <v>39.5</v>
      </c>
      <c r="U16" s="74">
        <f t="shared" si="3"/>
        <v>39.5</v>
      </c>
      <c r="V16" s="74">
        <f>SUM(V17:V22)/2</f>
        <v>22.5</v>
      </c>
      <c r="W16" s="74">
        <f>SUM(W17:W22)/2</f>
        <v>17</v>
      </c>
      <c r="X16" s="74">
        <f>SUM(Y16:Z16)</f>
        <v>-24.150000000000002</v>
      </c>
      <c r="Y16" s="74">
        <f t="shared" si="4"/>
        <v>-24.150000000000002</v>
      </c>
      <c r="Z16" s="74">
        <f>SUM(Z17:Z22)/2</f>
        <v>0</v>
      </c>
      <c r="AA16" s="74">
        <f>SUM(AA17:AA22)/2</f>
        <v>7.47</v>
      </c>
      <c r="AB16" s="74">
        <f>SUM(AB17:AB22)/2</f>
        <v>0</v>
      </c>
      <c r="AC16" s="74">
        <f t="shared" si="5"/>
        <v>-24.150000000000002</v>
      </c>
      <c r="AD16" s="75">
        <f>SUM(AD17:AD22)/2</f>
        <v>7.88</v>
      </c>
      <c r="AE16" s="73">
        <f>SUM(AE17:AE22)/2</f>
        <v>39.5</v>
      </c>
      <c r="AF16" s="74">
        <f>SUM(AF17:AF22)/2</f>
        <v>39.5</v>
      </c>
      <c r="AG16" s="74">
        <f t="shared" si="6"/>
        <v>39.5</v>
      </c>
      <c r="AH16" s="74">
        <f>SUM(AH17:AH22)/2</f>
        <v>22.5</v>
      </c>
      <c r="AI16" s="74">
        <f>SUM(AI17:AI22)/2</f>
        <v>17</v>
      </c>
      <c r="AJ16" s="74">
        <f>SUM(AK16:AL16)</f>
        <v>-24.137</v>
      </c>
      <c r="AK16" s="74">
        <f t="shared" si="7"/>
        <v>-24.137</v>
      </c>
      <c r="AL16" s="74">
        <f>SUM(AL17:AL22)/2</f>
        <v>0</v>
      </c>
      <c r="AM16" s="74">
        <f>SUM(AM17:AM22)/2</f>
        <v>8.513</v>
      </c>
      <c r="AN16" s="74">
        <f>SUM(AN17:AN22)/2</f>
        <v>0</v>
      </c>
      <c r="AO16" s="74">
        <f t="shared" si="8"/>
        <v>-24.137</v>
      </c>
      <c r="AP16" s="75">
        <f>SUM(AP17:AP22)/2</f>
        <v>6.8500000000000005</v>
      </c>
      <c r="AQ16" s="73">
        <f>SUM(AQ17:AQ22)/2</f>
        <v>39.5</v>
      </c>
      <c r="AR16" s="74">
        <f>SUM(AR17:AR22)/2</f>
        <v>39.5</v>
      </c>
      <c r="AS16" s="74">
        <f t="shared" si="9"/>
        <v>39.2</v>
      </c>
      <c r="AT16" s="74">
        <f>SUM(AT17:AT22)/2</f>
        <v>22.5</v>
      </c>
      <c r="AU16" s="74">
        <f>SUM(AU17:AU22)/2</f>
        <v>16.7</v>
      </c>
      <c r="AV16" s="74">
        <f>SUM(AW16:AX16)</f>
        <v>-25.311999999999998</v>
      </c>
      <c r="AW16" s="74">
        <f t="shared" si="10"/>
        <v>-25.311999999999998</v>
      </c>
      <c r="AX16" s="74">
        <f>SUM(AX17:AX22)/2</f>
        <v>0</v>
      </c>
      <c r="AY16" s="74">
        <f>SUM(AY17:AY22)/2</f>
        <v>8.548</v>
      </c>
      <c r="AZ16" s="74">
        <f>SUM(AZ17:AZ22)/2</f>
        <v>0</v>
      </c>
      <c r="BA16" s="74">
        <f t="shared" si="11"/>
        <v>-25.311999999999998</v>
      </c>
      <c r="BB16" s="75">
        <f>SUM(BB17:BB22)/2</f>
        <v>5.340000000000001</v>
      </c>
      <c r="BC16" s="73">
        <f>SUM(BC17:BC22)/2</f>
        <v>39.5</v>
      </c>
      <c r="BD16" s="74">
        <f>SUM(BD17:BD22)/2</f>
        <v>39.5</v>
      </c>
      <c r="BE16" s="74">
        <f t="shared" si="12"/>
        <v>38.7</v>
      </c>
      <c r="BF16" s="74">
        <f>SUM(BF17:BF22)/2</f>
        <v>22.5</v>
      </c>
      <c r="BG16" s="74">
        <f>SUM(BG17:BG22)/2</f>
        <v>16.2</v>
      </c>
      <c r="BH16" s="74">
        <f>SUM(BI16:BJ16)</f>
        <v>-25.309000000000005</v>
      </c>
      <c r="BI16" s="74">
        <f t="shared" si="13"/>
        <v>-25.309000000000005</v>
      </c>
      <c r="BJ16" s="74">
        <f>SUM(BJ17:BJ22)/2</f>
        <v>0</v>
      </c>
      <c r="BK16" s="74">
        <f>SUM(BK17:BK22)/2</f>
        <v>10.461</v>
      </c>
      <c r="BL16" s="74">
        <f>SUM(BL17:BL22)/2</f>
        <v>0</v>
      </c>
      <c r="BM16" s="74">
        <f t="shared" si="14"/>
        <v>-25.309000000000005</v>
      </c>
      <c r="BN16" s="75">
        <f>SUM(BN17:BN22)/2</f>
        <v>2.9299999999999997</v>
      </c>
      <c r="BO16" s="73">
        <f>SUM(BO17:BO22)/2</f>
        <v>39.5</v>
      </c>
      <c r="BP16" s="74">
        <f>SUM(BP17:BP22)/2</f>
        <v>39.5</v>
      </c>
      <c r="BQ16" s="74">
        <f t="shared" si="15"/>
        <v>38.7</v>
      </c>
      <c r="BR16" s="74">
        <f>SUM(BR17:BR22)/2</f>
        <v>22.5</v>
      </c>
      <c r="BS16" s="74">
        <f>SUM(BS17:BS22)/2</f>
        <v>16.2</v>
      </c>
      <c r="BT16" s="74">
        <f>SUM(BU16:BV16)</f>
        <v>-24.862000000000002</v>
      </c>
      <c r="BU16" s="74">
        <f t="shared" si="16"/>
        <v>-24.862000000000002</v>
      </c>
      <c r="BV16" s="74">
        <f>SUM(BV17:BV22)/2</f>
        <v>0</v>
      </c>
      <c r="BW16" s="74">
        <f>SUM(BW17:BW22)/2</f>
        <v>11.708</v>
      </c>
      <c r="BX16" s="74">
        <f>SUM(BX17:BX22)/2</f>
        <v>0</v>
      </c>
      <c r="BY16" s="74">
        <f t="shared" si="17"/>
        <v>-24.862000000000002</v>
      </c>
      <c r="BZ16" s="75">
        <f>SUM(BZ17:BZ22)/2</f>
        <v>2.13</v>
      </c>
      <c r="CA16" s="73">
        <f>SUM(CA17:CA22)/2</f>
        <v>39.5</v>
      </c>
      <c r="CB16" s="74">
        <f>SUM(CB17:CB22)/2</f>
        <v>39.5</v>
      </c>
      <c r="CC16" s="74">
        <f t="shared" si="18"/>
        <v>39.2</v>
      </c>
      <c r="CD16" s="74">
        <f>SUM(CD17:CD22)/2</f>
        <v>22.5</v>
      </c>
      <c r="CE16" s="74">
        <f>SUM(CE17:CE22)/2</f>
        <v>16.7</v>
      </c>
      <c r="CF16" s="74">
        <f>SUM(CG16:CH16)</f>
        <v>-23.712</v>
      </c>
      <c r="CG16" s="74">
        <f t="shared" si="19"/>
        <v>-23.712</v>
      </c>
      <c r="CH16" s="74">
        <f>SUM(CH17:CH22)/2</f>
        <v>0</v>
      </c>
      <c r="CI16" s="74">
        <f>SUM(CI17:CI22)/2</f>
        <v>14.358</v>
      </c>
      <c r="CJ16" s="74">
        <f>SUM(CJ17:CJ22)/2</f>
        <v>0</v>
      </c>
      <c r="CK16" s="74">
        <f t="shared" si="20"/>
        <v>-23.712</v>
      </c>
      <c r="CL16" s="75">
        <f>SUM(CL17:CL22)/2</f>
        <v>1.13</v>
      </c>
      <c r="CM16" s="73">
        <f>SUM(CM17:CM22)/2</f>
        <v>39.5</v>
      </c>
      <c r="CN16" s="74">
        <f>SUM(CN17:CN22)/2</f>
        <v>39.5</v>
      </c>
      <c r="CO16" s="74">
        <f t="shared" si="21"/>
        <v>39.5</v>
      </c>
      <c r="CP16" s="74">
        <f>SUM(CP17:CP22)/2</f>
        <v>22.5</v>
      </c>
      <c r="CQ16" s="74">
        <f>SUM(CQ17:CQ22)/2</f>
        <v>17</v>
      </c>
      <c r="CR16" s="74">
        <f>SUM(CS16:CT16)</f>
        <v>-26.026000000000003</v>
      </c>
      <c r="CS16" s="74">
        <f t="shared" si="22"/>
        <v>-26.026000000000003</v>
      </c>
      <c r="CT16" s="74">
        <f>SUM(CT17:CT22)/2</f>
        <v>0</v>
      </c>
      <c r="CU16" s="74">
        <f>SUM(CU17:CU22)/2</f>
        <v>11.644</v>
      </c>
      <c r="CV16" s="74">
        <f>SUM(CV17:CV22)/2</f>
        <v>0</v>
      </c>
      <c r="CW16" s="74">
        <f t="shared" si="23"/>
        <v>-26.026000000000003</v>
      </c>
      <c r="CX16" s="75">
        <f>SUM(CX17:CX22)/2</f>
        <v>1.8299999999999998</v>
      </c>
      <c r="CY16" s="73">
        <f>SUM(CY17:CY22)/2</f>
        <v>39.5</v>
      </c>
      <c r="CZ16" s="74">
        <f>SUM(CZ17:CZ22)/2</f>
        <v>39.5</v>
      </c>
      <c r="DA16" s="74">
        <f t="shared" si="24"/>
        <v>39.5</v>
      </c>
      <c r="DB16" s="74">
        <f>SUM(DB17:DB22)/2</f>
        <v>22.5</v>
      </c>
      <c r="DC16" s="74">
        <f>SUM(DC17:DC22)/2</f>
        <v>17</v>
      </c>
      <c r="DD16" s="74">
        <f>SUM(DE16:DF16)</f>
        <v>-25.87</v>
      </c>
      <c r="DE16" s="74">
        <f t="shared" si="25"/>
        <v>-25.87</v>
      </c>
      <c r="DF16" s="74">
        <f>SUM(DF17:DF22)/2</f>
        <v>0</v>
      </c>
      <c r="DG16" s="74">
        <f>SUM(DG17:DG22)/2</f>
        <v>11.2</v>
      </c>
      <c r="DH16" s="74">
        <f>SUM(DH17:DH22)/2</f>
        <v>0</v>
      </c>
      <c r="DI16" s="74">
        <f t="shared" si="26"/>
        <v>-25.87</v>
      </c>
      <c r="DJ16" s="75">
        <f>SUM(DJ17:DJ22)/2</f>
        <v>2.4299999999999997</v>
      </c>
      <c r="DK16" s="73">
        <f>SUM(DK17:DK22)/2</f>
        <v>39.5</v>
      </c>
      <c r="DL16" s="74">
        <f>SUM(DL17:DL22)/2</f>
        <v>39.5</v>
      </c>
      <c r="DM16" s="74">
        <f t="shared" si="27"/>
        <v>39.5</v>
      </c>
      <c r="DN16" s="74">
        <f>SUM(DN17:DN22)/2</f>
        <v>22.5</v>
      </c>
      <c r="DO16" s="74">
        <f>SUM(DO17:DO22)/2</f>
        <v>17</v>
      </c>
      <c r="DP16" s="74">
        <f>SUM(DQ16:DR16)</f>
        <v>-25.885</v>
      </c>
      <c r="DQ16" s="74">
        <f t="shared" si="28"/>
        <v>-25.885</v>
      </c>
      <c r="DR16" s="74">
        <f>SUM(DR17:DR22)/2</f>
        <v>0</v>
      </c>
      <c r="DS16" s="74">
        <f>SUM(DS17:DS22)/2</f>
        <v>8.465</v>
      </c>
      <c r="DT16" s="74">
        <f>SUM(DT17:DT22)/2</f>
        <v>0</v>
      </c>
      <c r="DU16" s="74">
        <f t="shared" si="29"/>
        <v>-25.885</v>
      </c>
      <c r="DV16" s="75">
        <f>SUM(DV17:DV22)/2</f>
        <v>5.15</v>
      </c>
      <c r="DW16" s="73">
        <f>SUM(DW17:DW22)/2</f>
        <v>39.5</v>
      </c>
      <c r="DX16" s="74">
        <f>SUM(DX17:DX22)/2</f>
        <v>39.5</v>
      </c>
      <c r="DY16" s="74">
        <f t="shared" si="30"/>
        <v>39.5</v>
      </c>
      <c r="DZ16" s="74">
        <f>SUM(DZ17:DZ22)/2</f>
        <v>22.5</v>
      </c>
      <c r="EA16" s="74">
        <f>SUM(EA17:EA22)/2</f>
        <v>17</v>
      </c>
      <c r="EB16" s="74">
        <f>SUM(EC16:ED16)</f>
        <v>-8.875</v>
      </c>
      <c r="EC16" s="74">
        <f t="shared" si="31"/>
        <v>-8.875</v>
      </c>
      <c r="ED16" s="74">
        <f>SUM(ED17:ED22)/2</f>
        <v>0</v>
      </c>
      <c r="EE16" s="74">
        <f>SUM(EE17:EE22)/2</f>
        <v>7.925</v>
      </c>
      <c r="EF16" s="74">
        <f>SUM(EF17:EF22)/2</f>
        <v>0</v>
      </c>
      <c r="EG16" s="74">
        <f t="shared" si="32"/>
        <v>-8.875</v>
      </c>
      <c r="EH16" s="75">
        <f>SUM(EH17:EH22)/2</f>
        <v>22.7</v>
      </c>
      <c r="EI16" s="73">
        <f>SUM(EI17:EI22)/2</f>
        <v>39.5</v>
      </c>
      <c r="EJ16" s="74">
        <f>SUM(EJ17:EJ22)/2</f>
        <v>39.5</v>
      </c>
      <c r="EK16" s="74">
        <f t="shared" si="33"/>
        <v>39.5</v>
      </c>
      <c r="EL16" s="74">
        <f>SUM(EL17:EL22)/2</f>
        <v>22.5</v>
      </c>
      <c r="EM16" s="74">
        <f>SUM(EM17:EM22)/2</f>
        <v>17</v>
      </c>
      <c r="EN16" s="74">
        <f>SUM(EO16:EP16)</f>
        <v>-24.913999999999998</v>
      </c>
      <c r="EO16" s="74">
        <f t="shared" si="34"/>
        <v>-24.913999999999998</v>
      </c>
      <c r="EP16" s="74">
        <f>SUM(EP17:EP22)/2</f>
        <v>0</v>
      </c>
      <c r="EQ16" s="74">
        <f>SUM(EQ17:EQ22)/2</f>
        <v>7.206</v>
      </c>
      <c r="ER16" s="74">
        <f>SUM(ER17:ER22)/2</f>
        <v>0</v>
      </c>
      <c r="ES16" s="74">
        <f t="shared" si="35"/>
        <v>-24.913999999999998</v>
      </c>
      <c r="ET16" s="75">
        <f>SUM(ET17:ET22)/2</f>
        <v>7.38</v>
      </c>
      <c r="EU16" s="73">
        <f>SUM(EU17:EU22)/2</f>
        <v>39.5</v>
      </c>
      <c r="EV16" s="74">
        <f>SUM(EV17:EV22)/2</f>
        <v>39.5</v>
      </c>
      <c r="EW16" s="74">
        <f t="shared" si="36"/>
        <v>39.31666666666666</v>
      </c>
      <c r="EX16" s="74">
        <f>SUM(EX17:EX22)/2</f>
        <v>22.5</v>
      </c>
      <c r="EY16" s="74">
        <f>SUM(EY17:EY22)/2</f>
        <v>16.816666666666666</v>
      </c>
      <c r="EZ16" s="74">
        <f>SUM(FA16:FB16)</f>
        <v>-23.585424999999994</v>
      </c>
      <c r="FA16" s="74">
        <f t="shared" si="37"/>
        <v>-23.585424999999994</v>
      </c>
      <c r="FB16" s="74">
        <f>SUM(FB17:FB22)/2</f>
        <v>0</v>
      </c>
      <c r="FC16" s="74">
        <f>SUM(FC17:FC22)/2</f>
        <v>9.570408333333333</v>
      </c>
      <c r="FD16" s="74">
        <f>SUM(FD17:FD22)/2</f>
        <v>0</v>
      </c>
      <c r="FE16" s="74">
        <f t="shared" si="38"/>
        <v>-23.585424999999994</v>
      </c>
      <c r="FF16" s="75">
        <f>SUM(FF17:FF22)/2</f>
        <v>6.160833333333334</v>
      </c>
    </row>
    <row r="17" spans="1:162" s="76" customFormat="1" ht="12.75">
      <c r="A17" s="37"/>
      <c r="B17" s="37"/>
      <c r="C17" s="70" t="s">
        <v>72</v>
      </c>
      <c r="D17" s="71"/>
      <c r="E17" s="71"/>
      <c r="F17" s="72" t="s">
        <v>66</v>
      </c>
      <c r="G17" s="73">
        <f>SUM(G18:G19)</f>
        <v>17</v>
      </c>
      <c r="H17" s="74">
        <f>SUM(H18:H19)</f>
        <v>17</v>
      </c>
      <c r="I17" s="74">
        <f t="shared" si="0"/>
        <v>17</v>
      </c>
      <c r="J17" s="74">
        <f>SUM(J18:J19)</f>
        <v>0</v>
      </c>
      <c r="K17" s="74">
        <f>SUM(K18:K19)</f>
        <v>17</v>
      </c>
      <c r="L17" s="77">
        <v>0</v>
      </c>
      <c r="M17" s="74">
        <f t="shared" si="1"/>
        <v>-1.6529999999999996</v>
      </c>
      <c r="N17" s="77">
        <v>0</v>
      </c>
      <c r="O17" s="77">
        <v>7.347</v>
      </c>
      <c r="P17" s="77"/>
      <c r="Q17" s="74">
        <f t="shared" si="2"/>
        <v>-1.6529999999999996</v>
      </c>
      <c r="R17" s="75">
        <f>SUM(R18:R19)</f>
        <v>8</v>
      </c>
      <c r="S17" s="73">
        <f>SUM(S18:S19)</f>
        <v>17</v>
      </c>
      <c r="T17" s="74">
        <f>SUM(T18:T19)</f>
        <v>17</v>
      </c>
      <c r="U17" s="74">
        <f t="shared" si="3"/>
        <v>17</v>
      </c>
      <c r="V17" s="74">
        <f>SUM(V18:V19)</f>
        <v>0</v>
      </c>
      <c r="W17" s="74">
        <f>SUM(W18:W19)</f>
        <v>17</v>
      </c>
      <c r="X17" s="77">
        <v>0</v>
      </c>
      <c r="Y17" s="74">
        <f t="shared" si="4"/>
        <v>-1.830000000000001</v>
      </c>
      <c r="Z17" s="77">
        <v>0</v>
      </c>
      <c r="AA17" s="77">
        <v>7.47</v>
      </c>
      <c r="AB17" s="77"/>
      <c r="AC17" s="74">
        <f t="shared" si="5"/>
        <v>-1.830000000000001</v>
      </c>
      <c r="AD17" s="75">
        <f>SUM(AD18:AD19)</f>
        <v>7.7</v>
      </c>
      <c r="AE17" s="73">
        <f>SUM(AE18:AE19)</f>
        <v>17</v>
      </c>
      <c r="AF17" s="74">
        <f>SUM(AF18:AF19)</f>
        <v>17</v>
      </c>
      <c r="AG17" s="74">
        <f t="shared" si="6"/>
        <v>17</v>
      </c>
      <c r="AH17" s="74">
        <f>SUM(AH18:AH19)</f>
        <v>0</v>
      </c>
      <c r="AI17" s="74">
        <f>SUM(AI18:AI19)</f>
        <v>17</v>
      </c>
      <c r="AJ17" s="77">
        <v>0</v>
      </c>
      <c r="AK17" s="74">
        <f t="shared" si="7"/>
        <v>-1.7870000000000008</v>
      </c>
      <c r="AL17" s="77">
        <v>0</v>
      </c>
      <c r="AM17" s="77">
        <v>8.513</v>
      </c>
      <c r="AN17" s="77"/>
      <c r="AO17" s="74">
        <f t="shared" si="8"/>
        <v>-1.7870000000000008</v>
      </c>
      <c r="AP17" s="75">
        <f>SUM(AP18:AP19)</f>
        <v>6.7</v>
      </c>
      <c r="AQ17" s="73">
        <f>SUM(AQ18:AQ19)</f>
        <v>17</v>
      </c>
      <c r="AR17" s="74">
        <f>SUM(AR18:AR19)</f>
        <v>17</v>
      </c>
      <c r="AS17" s="74">
        <f t="shared" si="9"/>
        <v>16.7</v>
      </c>
      <c r="AT17" s="74">
        <f>SUM(AT18:AT19)</f>
        <v>0</v>
      </c>
      <c r="AU17" s="74">
        <f>SUM(AU18:AU19)</f>
        <v>16.7</v>
      </c>
      <c r="AV17" s="77">
        <v>0</v>
      </c>
      <c r="AW17" s="74">
        <f t="shared" si="10"/>
        <v>-2.952</v>
      </c>
      <c r="AX17" s="77">
        <v>0</v>
      </c>
      <c r="AY17" s="77">
        <v>8.548</v>
      </c>
      <c r="AZ17" s="77"/>
      <c r="BA17" s="74">
        <f t="shared" si="11"/>
        <v>-2.952</v>
      </c>
      <c r="BB17" s="75">
        <f>SUM(BB18:BB19)</f>
        <v>5.2</v>
      </c>
      <c r="BC17" s="73">
        <f>SUM(BC18:BC19)</f>
        <v>17</v>
      </c>
      <c r="BD17" s="74">
        <f>SUM(BD18:BD19)</f>
        <v>17</v>
      </c>
      <c r="BE17" s="74">
        <f t="shared" si="12"/>
        <v>16.2</v>
      </c>
      <c r="BF17" s="74">
        <f>SUM(BF18:BF19)</f>
        <v>0</v>
      </c>
      <c r="BG17" s="74">
        <f>SUM(BG18:BG19)</f>
        <v>16.2</v>
      </c>
      <c r="BH17" s="77">
        <v>0</v>
      </c>
      <c r="BI17" s="74">
        <f t="shared" si="13"/>
        <v>-2.9389999999999983</v>
      </c>
      <c r="BJ17" s="77">
        <v>0</v>
      </c>
      <c r="BK17" s="77">
        <v>10.461</v>
      </c>
      <c r="BL17" s="77"/>
      <c r="BM17" s="74">
        <f t="shared" si="14"/>
        <v>-2.9389999999999983</v>
      </c>
      <c r="BN17" s="75">
        <f>SUM(BN18:BN19)</f>
        <v>2.8</v>
      </c>
      <c r="BO17" s="73">
        <f>SUM(BO18:BO19)</f>
        <v>17</v>
      </c>
      <c r="BP17" s="74">
        <f>SUM(BP18:BP19)</f>
        <v>17</v>
      </c>
      <c r="BQ17" s="74">
        <f t="shared" si="15"/>
        <v>16.2</v>
      </c>
      <c r="BR17" s="74">
        <f>SUM(BR18:BR19)</f>
        <v>0</v>
      </c>
      <c r="BS17" s="74">
        <f>SUM(BS18:BS19)</f>
        <v>16.2</v>
      </c>
      <c r="BT17" s="77">
        <v>0</v>
      </c>
      <c r="BU17" s="74">
        <f t="shared" si="16"/>
        <v>-2.491999999999999</v>
      </c>
      <c r="BV17" s="77">
        <v>0</v>
      </c>
      <c r="BW17" s="77">
        <v>11.708</v>
      </c>
      <c r="BX17" s="77"/>
      <c r="BY17" s="74">
        <f t="shared" si="17"/>
        <v>-2.491999999999999</v>
      </c>
      <c r="BZ17" s="75">
        <f>SUM(BZ18:BZ19)</f>
        <v>2</v>
      </c>
      <c r="CA17" s="73">
        <f>SUM(CA18:CA19)</f>
        <v>17</v>
      </c>
      <c r="CB17" s="74">
        <f>SUM(CB18:CB19)</f>
        <v>17</v>
      </c>
      <c r="CC17" s="74">
        <f t="shared" si="18"/>
        <v>16.7</v>
      </c>
      <c r="CD17" s="74">
        <f>SUM(CD18:CD19)</f>
        <v>0</v>
      </c>
      <c r="CE17" s="74">
        <f>SUM(CE18:CE19)</f>
        <v>16.7</v>
      </c>
      <c r="CF17" s="77">
        <v>0</v>
      </c>
      <c r="CG17" s="74">
        <f t="shared" si="19"/>
        <v>-1.3419999999999987</v>
      </c>
      <c r="CH17" s="77">
        <v>0</v>
      </c>
      <c r="CI17" s="77">
        <v>14.358</v>
      </c>
      <c r="CJ17" s="77"/>
      <c r="CK17" s="74">
        <f t="shared" si="20"/>
        <v>-1.3419999999999987</v>
      </c>
      <c r="CL17" s="75">
        <f>SUM(CL18:CL19)</f>
        <v>1</v>
      </c>
      <c r="CM17" s="73">
        <f>SUM(CM18:CM19)</f>
        <v>17</v>
      </c>
      <c r="CN17" s="74">
        <f>SUM(CN18:CN19)</f>
        <v>17</v>
      </c>
      <c r="CO17" s="74">
        <f t="shared" si="21"/>
        <v>17</v>
      </c>
      <c r="CP17" s="74">
        <f>SUM(CP18:CP19)</f>
        <v>0</v>
      </c>
      <c r="CQ17" s="74">
        <f>SUM(CQ18:CQ19)</f>
        <v>17</v>
      </c>
      <c r="CR17" s="77">
        <v>0</v>
      </c>
      <c r="CS17" s="74">
        <f t="shared" si="22"/>
        <v>-3.6560000000000006</v>
      </c>
      <c r="CT17" s="77">
        <v>0</v>
      </c>
      <c r="CU17" s="77">
        <v>11.644</v>
      </c>
      <c r="CV17" s="77"/>
      <c r="CW17" s="74">
        <f t="shared" si="23"/>
        <v>-3.6560000000000006</v>
      </c>
      <c r="CX17" s="75">
        <f>SUM(CX18:CX19)</f>
        <v>1.7</v>
      </c>
      <c r="CY17" s="73">
        <f>SUM(CY18:CY19)</f>
        <v>17</v>
      </c>
      <c r="CZ17" s="74">
        <f>SUM(CZ18:CZ19)</f>
        <v>17</v>
      </c>
      <c r="DA17" s="74">
        <f t="shared" si="24"/>
        <v>17</v>
      </c>
      <c r="DB17" s="74">
        <f>SUM(DB18:DB19)</f>
        <v>0</v>
      </c>
      <c r="DC17" s="74">
        <f>SUM(DC18:DC19)</f>
        <v>17</v>
      </c>
      <c r="DD17" s="77">
        <v>0</v>
      </c>
      <c r="DE17" s="74">
        <f t="shared" si="25"/>
        <v>-3.5</v>
      </c>
      <c r="DF17" s="77">
        <v>0</v>
      </c>
      <c r="DG17" s="77">
        <v>11.2</v>
      </c>
      <c r="DH17" s="77"/>
      <c r="DI17" s="74">
        <f t="shared" si="26"/>
        <v>-3.5</v>
      </c>
      <c r="DJ17" s="75">
        <f>SUM(DJ18:DJ19)</f>
        <v>2.3</v>
      </c>
      <c r="DK17" s="73">
        <f>SUM(DK18:DK19)</f>
        <v>17</v>
      </c>
      <c r="DL17" s="74">
        <f>SUM(DL18:DL19)</f>
        <v>17</v>
      </c>
      <c r="DM17" s="74">
        <f t="shared" si="27"/>
        <v>17</v>
      </c>
      <c r="DN17" s="74">
        <f>SUM(DN18:DN19)</f>
        <v>0</v>
      </c>
      <c r="DO17" s="74">
        <f>SUM(DO18:DO19)</f>
        <v>17</v>
      </c>
      <c r="DP17" s="77">
        <v>0</v>
      </c>
      <c r="DQ17" s="74">
        <f t="shared" si="28"/>
        <v>-3.535</v>
      </c>
      <c r="DR17" s="77">
        <v>0</v>
      </c>
      <c r="DS17" s="77">
        <v>8.465</v>
      </c>
      <c r="DT17" s="77"/>
      <c r="DU17" s="74">
        <f t="shared" si="29"/>
        <v>-3.535</v>
      </c>
      <c r="DV17" s="75">
        <f>SUM(DV18:DV19)</f>
        <v>5</v>
      </c>
      <c r="DW17" s="73">
        <f>SUM(DW18:DW19)</f>
        <v>17</v>
      </c>
      <c r="DX17" s="74">
        <f>SUM(DX18:DX19)</f>
        <v>17</v>
      </c>
      <c r="DY17" s="74">
        <f t="shared" si="30"/>
        <v>17</v>
      </c>
      <c r="DZ17" s="74">
        <f>SUM(DZ18:DZ19)</f>
        <v>0</v>
      </c>
      <c r="EA17" s="74">
        <f>SUM(EA18:EA19)</f>
        <v>17</v>
      </c>
      <c r="EB17" s="77">
        <v>0</v>
      </c>
      <c r="EC17" s="74">
        <f t="shared" si="31"/>
        <v>-3.375000000000001</v>
      </c>
      <c r="ED17" s="77">
        <v>0</v>
      </c>
      <c r="EE17" s="77">
        <v>7.925</v>
      </c>
      <c r="EF17" s="77"/>
      <c r="EG17" s="74">
        <f t="shared" si="32"/>
        <v>-3.375000000000001</v>
      </c>
      <c r="EH17" s="75">
        <f>SUM(EH18:EH19)</f>
        <v>5.7</v>
      </c>
      <c r="EI17" s="73">
        <f>SUM(EI18:EI19)</f>
        <v>17</v>
      </c>
      <c r="EJ17" s="74">
        <f>SUM(EJ18:EJ19)</f>
        <v>17</v>
      </c>
      <c r="EK17" s="74">
        <f t="shared" si="33"/>
        <v>17</v>
      </c>
      <c r="EL17" s="74">
        <f>SUM(EL18:EL19)</f>
        <v>0</v>
      </c>
      <c r="EM17" s="74">
        <f>SUM(EM18:EM19)</f>
        <v>17</v>
      </c>
      <c r="EN17" s="77">
        <v>0</v>
      </c>
      <c r="EO17" s="74">
        <f t="shared" si="34"/>
        <v>-2.5940000000000003</v>
      </c>
      <c r="EP17" s="77">
        <v>0</v>
      </c>
      <c r="EQ17" s="77">
        <v>7.206</v>
      </c>
      <c r="ER17" s="77"/>
      <c r="ES17" s="74">
        <f t="shared" si="35"/>
        <v>-2.5940000000000003</v>
      </c>
      <c r="ET17" s="75">
        <f>SUM(ET18:ET19)</f>
        <v>7.2</v>
      </c>
      <c r="EU17" s="73">
        <f>SUM(EU18:EU19)</f>
        <v>17</v>
      </c>
      <c r="EV17" s="74">
        <f>SUM(EV18:EV19)</f>
        <v>17</v>
      </c>
      <c r="EW17" s="74">
        <f t="shared" si="36"/>
        <v>16.816666666666666</v>
      </c>
      <c r="EX17" s="74">
        <f>SUM(EX18:EX19)</f>
        <v>0</v>
      </c>
      <c r="EY17" s="74">
        <f>SUM(EY18:EY19)</f>
        <v>16.816666666666666</v>
      </c>
      <c r="EZ17" s="77">
        <v>0</v>
      </c>
      <c r="FA17" s="74">
        <f t="shared" si="37"/>
        <v>-2.637933333333333</v>
      </c>
      <c r="FB17" s="77">
        <v>0</v>
      </c>
      <c r="FC17" s="77">
        <v>9.5704</v>
      </c>
      <c r="FD17" s="77"/>
      <c r="FE17" s="74">
        <f t="shared" si="38"/>
        <v>-2.637933333333333</v>
      </c>
      <c r="FF17" s="75">
        <f>SUM(FF18:FF19)</f>
        <v>4.608333333333333</v>
      </c>
    </row>
    <row r="18" spans="1:162" s="76" customFormat="1" ht="12.75" outlineLevel="1">
      <c r="A18" s="37"/>
      <c r="B18" s="37"/>
      <c r="C18" s="70"/>
      <c r="D18" s="71"/>
      <c r="E18" s="71"/>
      <c r="F18" s="72" t="s">
        <v>68</v>
      </c>
      <c r="G18" s="78"/>
      <c r="H18" s="77"/>
      <c r="I18" s="74">
        <f t="shared" si="0"/>
        <v>0</v>
      </c>
      <c r="J18" s="77"/>
      <c r="K18" s="77"/>
      <c r="L18" s="77"/>
      <c r="M18" s="74">
        <f t="shared" si="1"/>
        <v>0</v>
      </c>
      <c r="N18" s="77"/>
      <c r="O18" s="77"/>
      <c r="P18" s="77"/>
      <c r="Q18" s="74">
        <f t="shared" si="2"/>
        <v>0</v>
      </c>
      <c r="R18" s="79"/>
      <c r="S18" s="78"/>
      <c r="T18" s="77"/>
      <c r="U18" s="74">
        <f t="shared" si="3"/>
        <v>0</v>
      </c>
      <c r="V18" s="77"/>
      <c r="W18" s="77"/>
      <c r="X18" s="77"/>
      <c r="Y18" s="74">
        <f t="shared" si="4"/>
        <v>0</v>
      </c>
      <c r="Z18" s="77"/>
      <c r="AA18" s="77"/>
      <c r="AB18" s="77"/>
      <c r="AC18" s="74">
        <f t="shared" si="5"/>
        <v>0</v>
      </c>
      <c r="AD18" s="79"/>
      <c r="AE18" s="78"/>
      <c r="AF18" s="77"/>
      <c r="AG18" s="74">
        <f t="shared" si="6"/>
        <v>0</v>
      </c>
      <c r="AH18" s="77"/>
      <c r="AI18" s="77"/>
      <c r="AJ18" s="77"/>
      <c r="AK18" s="74">
        <f t="shared" si="7"/>
        <v>0</v>
      </c>
      <c r="AL18" s="77"/>
      <c r="AM18" s="77"/>
      <c r="AN18" s="77"/>
      <c r="AO18" s="74">
        <f t="shared" si="8"/>
        <v>0</v>
      </c>
      <c r="AP18" s="79"/>
      <c r="AQ18" s="78"/>
      <c r="AR18" s="77"/>
      <c r="AS18" s="74">
        <f t="shared" si="9"/>
        <v>0</v>
      </c>
      <c r="AT18" s="77"/>
      <c r="AU18" s="77"/>
      <c r="AV18" s="77"/>
      <c r="AW18" s="74">
        <f t="shared" si="10"/>
        <v>0</v>
      </c>
      <c r="AX18" s="77"/>
      <c r="AY18" s="77"/>
      <c r="AZ18" s="77"/>
      <c r="BA18" s="74">
        <f t="shared" si="11"/>
        <v>0</v>
      </c>
      <c r="BB18" s="79"/>
      <c r="BC18" s="78"/>
      <c r="BD18" s="77"/>
      <c r="BE18" s="74">
        <f t="shared" si="12"/>
        <v>0</v>
      </c>
      <c r="BF18" s="77"/>
      <c r="BG18" s="77"/>
      <c r="BH18" s="77"/>
      <c r="BI18" s="74">
        <f t="shared" si="13"/>
        <v>0</v>
      </c>
      <c r="BJ18" s="77"/>
      <c r="BK18" s="77"/>
      <c r="BL18" s="77"/>
      <c r="BM18" s="74">
        <f t="shared" si="14"/>
        <v>0</v>
      </c>
      <c r="BN18" s="79"/>
      <c r="BO18" s="78"/>
      <c r="BP18" s="77"/>
      <c r="BQ18" s="74">
        <f t="shared" si="15"/>
        <v>0</v>
      </c>
      <c r="BR18" s="77"/>
      <c r="BS18" s="77"/>
      <c r="BT18" s="77"/>
      <c r="BU18" s="74">
        <f t="shared" si="16"/>
        <v>0</v>
      </c>
      <c r="BV18" s="77"/>
      <c r="BW18" s="77"/>
      <c r="BX18" s="77"/>
      <c r="BY18" s="74">
        <f t="shared" si="17"/>
        <v>0</v>
      </c>
      <c r="BZ18" s="79"/>
      <c r="CA18" s="78"/>
      <c r="CB18" s="77"/>
      <c r="CC18" s="74">
        <f t="shared" si="18"/>
        <v>0</v>
      </c>
      <c r="CD18" s="77"/>
      <c r="CE18" s="77"/>
      <c r="CF18" s="77"/>
      <c r="CG18" s="74">
        <f t="shared" si="19"/>
        <v>0</v>
      </c>
      <c r="CH18" s="77"/>
      <c r="CI18" s="77"/>
      <c r="CJ18" s="77"/>
      <c r="CK18" s="74">
        <f t="shared" si="20"/>
        <v>0</v>
      </c>
      <c r="CL18" s="79"/>
      <c r="CM18" s="78"/>
      <c r="CN18" s="77"/>
      <c r="CO18" s="74">
        <f t="shared" si="21"/>
        <v>0</v>
      </c>
      <c r="CP18" s="77"/>
      <c r="CQ18" s="77"/>
      <c r="CR18" s="77"/>
      <c r="CS18" s="74">
        <f t="shared" si="22"/>
        <v>0</v>
      </c>
      <c r="CT18" s="77"/>
      <c r="CU18" s="77"/>
      <c r="CV18" s="77"/>
      <c r="CW18" s="74">
        <f t="shared" si="23"/>
        <v>0</v>
      </c>
      <c r="CX18" s="79"/>
      <c r="CY18" s="78"/>
      <c r="CZ18" s="77"/>
      <c r="DA18" s="74">
        <f t="shared" si="24"/>
        <v>0</v>
      </c>
      <c r="DB18" s="77"/>
      <c r="DC18" s="77"/>
      <c r="DD18" s="77"/>
      <c r="DE18" s="74">
        <f t="shared" si="25"/>
        <v>0</v>
      </c>
      <c r="DF18" s="77"/>
      <c r="DG18" s="77"/>
      <c r="DH18" s="77"/>
      <c r="DI18" s="74">
        <f t="shared" si="26"/>
        <v>0</v>
      </c>
      <c r="DJ18" s="79"/>
      <c r="DK18" s="78"/>
      <c r="DL18" s="77"/>
      <c r="DM18" s="74">
        <f t="shared" si="27"/>
        <v>0</v>
      </c>
      <c r="DN18" s="77"/>
      <c r="DO18" s="77"/>
      <c r="DP18" s="77"/>
      <c r="DQ18" s="74">
        <f t="shared" si="28"/>
        <v>0</v>
      </c>
      <c r="DR18" s="77"/>
      <c r="DS18" s="77"/>
      <c r="DT18" s="77"/>
      <c r="DU18" s="74">
        <f t="shared" si="29"/>
        <v>0</v>
      </c>
      <c r="DV18" s="79"/>
      <c r="DW18" s="78"/>
      <c r="DX18" s="77"/>
      <c r="DY18" s="74">
        <f t="shared" si="30"/>
        <v>0</v>
      </c>
      <c r="DZ18" s="77"/>
      <c r="EA18" s="77"/>
      <c r="EB18" s="77"/>
      <c r="EC18" s="74">
        <f t="shared" si="31"/>
        <v>0</v>
      </c>
      <c r="ED18" s="77"/>
      <c r="EE18" s="77"/>
      <c r="EF18" s="77"/>
      <c r="EG18" s="74">
        <f t="shared" si="32"/>
        <v>0</v>
      </c>
      <c r="EH18" s="79"/>
      <c r="EI18" s="78"/>
      <c r="EJ18" s="77"/>
      <c r="EK18" s="74">
        <f t="shared" si="33"/>
        <v>0</v>
      </c>
      <c r="EL18" s="77"/>
      <c r="EM18" s="77"/>
      <c r="EN18" s="77"/>
      <c r="EO18" s="74">
        <f t="shared" si="34"/>
        <v>0</v>
      </c>
      <c r="EP18" s="77"/>
      <c r="EQ18" s="77"/>
      <c r="ER18" s="77"/>
      <c r="ES18" s="74">
        <f t="shared" si="35"/>
        <v>0</v>
      </c>
      <c r="ET18" s="79"/>
      <c r="EU18" s="78">
        <f>(G18+S18+AE18+AQ18+BC18+BO18+CA18+CM18+CY18+DK18+DW18+EI18)/12</f>
        <v>0</v>
      </c>
      <c r="EV18" s="77">
        <f>(H18+T18+AF18+AR18+BD18+BP18+CB18+CN18+CZ18+DL18+DX18+EJ18)/12</f>
        <v>0</v>
      </c>
      <c r="EW18" s="74">
        <f t="shared" si="36"/>
        <v>0</v>
      </c>
      <c r="EX18" s="77">
        <f>(J18+V18+AH18+AT18+BF18+BR18+CD18+CP18+DB18+DN18+DZ18+EL18)/12</f>
        <v>0</v>
      </c>
      <c r="EY18" s="77">
        <f>(K18+W18+AI18+AU18+BG18+BS18+CE18+CQ18+DC18+DO18+EA18+EM18)/12</f>
        <v>0</v>
      </c>
      <c r="EZ18" s="77"/>
      <c r="FA18" s="74">
        <f t="shared" si="37"/>
        <v>0</v>
      </c>
      <c r="FB18" s="77"/>
      <c r="FC18" s="77">
        <f>(O18+AA18+AM18+AY18+BK18+BW18+CI18+CU18+DG18+DS18+EE18+EQ18)/12</f>
        <v>0</v>
      </c>
      <c r="FD18" s="77"/>
      <c r="FE18" s="74">
        <f t="shared" si="38"/>
        <v>0</v>
      </c>
      <c r="FF18" s="79">
        <f>(R18+AD18+AP18+BB18+BN18+BZ18+CL18+CX18+DJ18+DV18+EH18+ET18)/12</f>
        <v>0</v>
      </c>
    </row>
    <row r="19" spans="1:162" s="76" customFormat="1" ht="12.75" outlineLevel="1">
      <c r="A19" s="37"/>
      <c r="B19" s="37"/>
      <c r="C19" s="70"/>
      <c r="D19" s="71"/>
      <c r="E19" s="71"/>
      <c r="F19" s="72" t="s">
        <v>70</v>
      </c>
      <c r="G19" s="78">
        <v>17</v>
      </c>
      <c r="H19" s="77">
        <v>17</v>
      </c>
      <c r="I19" s="74">
        <f t="shared" si="0"/>
        <v>17</v>
      </c>
      <c r="J19" s="77">
        <v>0</v>
      </c>
      <c r="K19" s="77">
        <v>17</v>
      </c>
      <c r="L19" s="77"/>
      <c r="M19" s="74">
        <f t="shared" si="1"/>
        <v>-1.6529999999999996</v>
      </c>
      <c r="N19" s="77"/>
      <c r="O19" s="77">
        <v>7.347</v>
      </c>
      <c r="P19" s="77"/>
      <c r="Q19" s="74">
        <f t="shared" si="2"/>
        <v>-1.6529999999999996</v>
      </c>
      <c r="R19" s="79">
        <v>8</v>
      </c>
      <c r="S19" s="78">
        <v>17</v>
      </c>
      <c r="T19" s="77">
        <v>17</v>
      </c>
      <c r="U19" s="74">
        <f t="shared" si="3"/>
        <v>17</v>
      </c>
      <c r="V19" s="77">
        <v>0</v>
      </c>
      <c r="W19" s="77">
        <v>17</v>
      </c>
      <c r="X19" s="77"/>
      <c r="Y19" s="74">
        <f t="shared" si="4"/>
        <v>-1.830000000000001</v>
      </c>
      <c r="Z19" s="77"/>
      <c r="AA19" s="77">
        <v>7.47</v>
      </c>
      <c r="AB19" s="77"/>
      <c r="AC19" s="74">
        <f t="shared" si="5"/>
        <v>-1.830000000000001</v>
      </c>
      <c r="AD19" s="79">
        <v>7.7</v>
      </c>
      <c r="AE19" s="78">
        <v>17</v>
      </c>
      <c r="AF19" s="77">
        <v>17</v>
      </c>
      <c r="AG19" s="74">
        <f t="shared" si="6"/>
        <v>17</v>
      </c>
      <c r="AH19" s="77">
        <v>0</v>
      </c>
      <c r="AI19" s="77">
        <v>17</v>
      </c>
      <c r="AJ19" s="77"/>
      <c r="AK19" s="74">
        <f t="shared" si="7"/>
        <v>-1.7870000000000008</v>
      </c>
      <c r="AL19" s="77"/>
      <c r="AM19" s="77">
        <v>8.513</v>
      </c>
      <c r="AN19" s="77"/>
      <c r="AO19" s="74">
        <f t="shared" si="8"/>
        <v>-1.7870000000000008</v>
      </c>
      <c r="AP19" s="79">
        <v>6.7</v>
      </c>
      <c r="AQ19" s="78">
        <v>17</v>
      </c>
      <c r="AR19" s="77">
        <v>17</v>
      </c>
      <c r="AS19" s="74">
        <f t="shared" si="9"/>
        <v>16.7</v>
      </c>
      <c r="AT19" s="77">
        <v>0</v>
      </c>
      <c r="AU19" s="77">
        <v>16.7</v>
      </c>
      <c r="AV19" s="77"/>
      <c r="AW19" s="74">
        <f t="shared" si="10"/>
        <v>-2.952</v>
      </c>
      <c r="AX19" s="77"/>
      <c r="AY19" s="77">
        <v>8.548</v>
      </c>
      <c r="AZ19" s="77"/>
      <c r="BA19" s="74">
        <f t="shared" si="11"/>
        <v>-2.952</v>
      </c>
      <c r="BB19" s="79">
        <v>5.2</v>
      </c>
      <c r="BC19" s="78">
        <v>17</v>
      </c>
      <c r="BD19" s="77">
        <v>17</v>
      </c>
      <c r="BE19" s="74">
        <f t="shared" si="12"/>
        <v>16.2</v>
      </c>
      <c r="BF19" s="77">
        <v>0</v>
      </c>
      <c r="BG19" s="77">
        <v>16.2</v>
      </c>
      <c r="BH19" s="77"/>
      <c r="BI19" s="74">
        <f t="shared" si="13"/>
        <v>-2.9389999999999983</v>
      </c>
      <c r="BJ19" s="77"/>
      <c r="BK19" s="77">
        <v>10.461</v>
      </c>
      <c r="BL19" s="77"/>
      <c r="BM19" s="74">
        <f t="shared" si="14"/>
        <v>-2.9389999999999983</v>
      </c>
      <c r="BN19" s="79">
        <v>2.8</v>
      </c>
      <c r="BO19" s="78">
        <v>17</v>
      </c>
      <c r="BP19" s="77">
        <v>17</v>
      </c>
      <c r="BQ19" s="74">
        <f t="shared" si="15"/>
        <v>16.2</v>
      </c>
      <c r="BR19" s="77">
        <v>0</v>
      </c>
      <c r="BS19" s="77">
        <v>16.2</v>
      </c>
      <c r="BT19" s="77"/>
      <c r="BU19" s="74">
        <f t="shared" si="16"/>
        <v>-2.491999999999999</v>
      </c>
      <c r="BV19" s="77"/>
      <c r="BW19" s="77">
        <v>11.708</v>
      </c>
      <c r="BX19" s="77"/>
      <c r="BY19" s="74">
        <f t="shared" si="17"/>
        <v>-2.491999999999999</v>
      </c>
      <c r="BZ19" s="79">
        <v>2</v>
      </c>
      <c r="CA19" s="78">
        <v>17</v>
      </c>
      <c r="CB19" s="77">
        <v>17</v>
      </c>
      <c r="CC19" s="74">
        <f t="shared" si="18"/>
        <v>16.7</v>
      </c>
      <c r="CD19" s="77">
        <v>0</v>
      </c>
      <c r="CE19" s="77">
        <v>16.7</v>
      </c>
      <c r="CF19" s="77"/>
      <c r="CG19" s="74">
        <f t="shared" si="19"/>
        <v>-1.3419999999999987</v>
      </c>
      <c r="CH19" s="77"/>
      <c r="CI19" s="77">
        <v>14.358</v>
      </c>
      <c r="CJ19" s="77"/>
      <c r="CK19" s="74">
        <f t="shared" si="20"/>
        <v>-1.3419999999999987</v>
      </c>
      <c r="CL19" s="79">
        <v>1</v>
      </c>
      <c r="CM19" s="78">
        <v>17</v>
      </c>
      <c r="CN19" s="77">
        <v>17</v>
      </c>
      <c r="CO19" s="74">
        <f t="shared" si="21"/>
        <v>17</v>
      </c>
      <c r="CP19" s="77">
        <v>0</v>
      </c>
      <c r="CQ19" s="77">
        <v>17</v>
      </c>
      <c r="CR19" s="77"/>
      <c r="CS19" s="74">
        <f t="shared" si="22"/>
        <v>-3.6560000000000006</v>
      </c>
      <c r="CT19" s="77"/>
      <c r="CU19" s="77">
        <v>11.644</v>
      </c>
      <c r="CV19" s="77"/>
      <c r="CW19" s="74">
        <f t="shared" si="23"/>
        <v>-3.6560000000000006</v>
      </c>
      <c r="CX19" s="79">
        <v>1.7</v>
      </c>
      <c r="CY19" s="78">
        <v>17</v>
      </c>
      <c r="CZ19" s="77">
        <v>17</v>
      </c>
      <c r="DA19" s="74">
        <f t="shared" si="24"/>
        <v>17</v>
      </c>
      <c r="DB19" s="77">
        <v>0</v>
      </c>
      <c r="DC19" s="77">
        <v>17</v>
      </c>
      <c r="DD19" s="77"/>
      <c r="DE19" s="74">
        <f t="shared" si="25"/>
        <v>-3.5</v>
      </c>
      <c r="DF19" s="77"/>
      <c r="DG19" s="77">
        <v>11.2</v>
      </c>
      <c r="DH19" s="77"/>
      <c r="DI19" s="74">
        <f t="shared" si="26"/>
        <v>-3.5</v>
      </c>
      <c r="DJ19" s="79">
        <v>2.3</v>
      </c>
      <c r="DK19" s="78">
        <v>17</v>
      </c>
      <c r="DL19" s="77">
        <v>17</v>
      </c>
      <c r="DM19" s="74">
        <f t="shared" si="27"/>
        <v>17</v>
      </c>
      <c r="DN19" s="77">
        <v>0</v>
      </c>
      <c r="DO19" s="77">
        <v>17</v>
      </c>
      <c r="DP19" s="77"/>
      <c r="DQ19" s="74">
        <f t="shared" si="28"/>
        <v>-3.535</v>
      </c>
      <c r="DR19" s="77"/>
      <c r="DS19" s="77">
        <v>8.465</v>
      </c>
      <c r="DT19" s="77"/>
      <c r="DU19" s="74">
        <f t="shared" si="29"/>
        <v>-3.535</v>
      </c>
      <c r="DV19" s="79">
        <v>5</v>
      </c>
      <c r="DW19" s="78">
        <v>17</v>
      </c>
      <c r="DX19" s="77">
        <v>17</v>
      </c>
      <c r="DY19" s="74">
        <f t="shared" si="30"/>
        <v>17</v>
      </c>
      <c r="DZ19" s="77">
        <v>0</v>
      </c>
      <c r="EA19" s="77">
        <v>17</v>
      </c>
      <c r="EB19" s="77"/>
      <c r="EC19" s="74">
        <f t="shared" si="31"/>
        <v>-3.375000000000001</v>
      </c>
      <c r="ED19" s="77"/>
      <c r="EE19" s="77">
        <v>7.925</v>
      </c>
      <c r="EF19" s="77"/>
      <c r="EG19" s="74">
        <f t="shared" si="32"/>
        <v>-3.375000000000001</v>
      </c>
      <c r="EH19" s="79">
        <v>5.7</v>
      </c>
      <c r="EI19" s="78">
        <v>17</v>
      </c>
      <c r="EJ19" s="77">
        <v>17</v>
      </c>
      <c r="EK19" s="74">
        <f t="shared" si="33"/>
        <v>17</v>
      </c>
      <c r="EL19" s="77">
        <v>0</v>
      </c>
      <c r="EM19" s="77">
        <v>17</v>
      </c>
      <c r="EN19" s="77"/>
      <c r="EO19" s="74">
        <f t="shared" si="34"/>
        <v>-2.5940000000000003</v>
      </c>
      <c r="EP19" s="77"/>
      <c r="EQ19" s="77">
        <v>7.206</v>
      </c>
      <c r="ER19" s="77"/>
      <c r="ES19" s="74">
        <f t="shared" si="35"/>
        <v>-2.5940000000000003</v>
      </c>
      <c r="ET19" s="79">
        <v>7.2</v>
      </c>
      <c r="EU19" s="78">
        <f>(G19+S19+AE19+AQ19+BC19+BO19+CA19+CM19+CY19+DK19+DW19+EI19)/12</f>
        <v>17</v>
      </c>
      <c r="EV19" s="77">
        <f>(H19+T19+AF19+AR19+BD19+BP19+CB19+CN19+CZ19+DL19+DX19+EJ19)/12</f>
        <v>17</v>
      </c>
      <c r="EW19" s="74">
        <f t="shared" si="36"/>
        <v>16.816666666666666</v>
      </c>
      <c r="EX19" s="77">
        <f>(J19+V19+AH19+AT19+BF19+BR19+CD19+CP19+DB19+DN19+DZ19+EL19)/12</f>
        <v>0</v>
      </c>
      <c r="EY19" s="77">
        <f>(K19+W19+AI19+AU19+BG19+BS19+CE19+CQ19+DC19+DO19+EA19+EM19)/12</f>
        <v>16.816666666666666</v>
      </c>
      <c r="EZ19" s="77"/>
      <c r="FA19" s="74">
        <f t="shared" si="37"/>
        <v>-2.637916666666664</v>
      </c>
      <c r="FB19" s="77"/>
      <c r="FC19" s="77">
        <f>(O19+AA19+AM19+AY19+BK19+BW19+CI19+CU19+DG19+DS19+EE19+EQ19)/12</f>
        <v>9.570416666666668</v>
      </c>
      <c r="FD19" s="77"/>
      <c r="FE19" s="74">
        <f t="shared" si="38"/>
        <v>-2.637916666666664</v>
      </c>
      <c r="FF19" s="79">
        <f>(R19+AD19+AP19+BB19+BN19+BZ19+CL19+CX19+DJ19+DV19+EH19+ET19)/12</f>
        <v>4.608333333333333</v>
      </c>
    </row>
    <row r="20" spans="1:162" s="76" customFormat="1" ht="23.25">
      <c r="A20" s="37"/>
      <c r="B20" s="37"/>
      <c r="C20" s="70" t="s">
        <v>73</v>
      </c>
      <c r="D20" s="80" t="s">
        <v>74</v>
      </c>
      <c r="E20" s="71"/>
      <c r="F20" s="72" t="s">
        <v>66</v>
      </c>
      <c r="G20" s="73">
        <f>SUM(G21:G22)</f>
        <v>22.5</v>
      </c>
      <c r="H20" s="74">
        <f>SUM(H21:H22)</f>
        <v>22.5</v>
      </c>
      <c r="I20" s="74">
        <f t="shared" si="0"/>
        <v>22.5</v>
      </c>
      <c r="J20" s="74">
        <f>SUM(J21:J22)</f>
        <v>22.5</v>
      </c>
      <c r="K20" s="74">
        <f>SUM(K21:K22)</f>
        <v>0</v>
      </c>
      <c r="L20" s="77">
        <v>0</v>
      </c>
      <c r="M20" s="74">
        <f t="shared" si="1"/>
        <v>-22.32</v>
      </c>
      <c r="N20" s="77">
        <v>0</v>
      </c>
      <c r="O20" s="77">
        <v>0</v>
      </c>
      <c r="P20" s="77"/>
      <c r="Q20" s="74">
        <f t="shared" si="2"/>
        <v>-22.32</v>
      </c>
      <c r="R20" s="75">
        <f>SUM(R21:R22)</f>
        <v>0.18</v>
      </c>
      <c r="S20" s="73">
        <f>SUM(S21:S22)</f>
        <v>22.5</v>
      </c>
      <c r="T20" s="74">
        <f>SUM(T21:T22)</f>
        <v>22.5</v>
      </c>
      <c r="U20" s="74">
        <f t="shared" si="3"/>
        <v>22.5</v>
      </c>
      <c r="V20" s="74">
        <f>SUM(V21:V22)</f>
        <v>22.5</v>
      </c>
      <c r="W20" s="74">
        <f>SUM(W21:W22)</f>
        <v>0</v>
      </c>
      <c r="X20" s="77">
        <v>0</v>
      </c>
      <c r="Y20" s="74">
        <f t="shared" si="4"/>
        <v>-22.32</v>
      </c>
      <c r="Z20" s="77">
        <v>0</v>
      </c>
      <c r="AA20" s="77">
        <v>0</v>
      </c>
      <c r="AB20" s="77"/>
      <c r="AC20" s="74">
        <f t="shared" si="5"/>
        <v>-22.32</v>
      </c>
      <c r="AD20" s="75">
        <f>SUM(AD21:AD22)</f>
        <v>0.18</v>
      </c>
      <c r="AE20" s="73">
        <f>SUM(AE21:AE22)</f>
        <v>22.5</v>
      </c>
      <c r="AF20" s="74">
        <f>SUM(AF21:AF22)</f>
        <v>22.5</v>
      </c>
      <c r="AG20" s="74">
        <f t="shared" si="6"/>
        <v>22.5</v>
      </c>
      <c r="AH20" s="74">
        <f>SUM(AH21:AH22)</f>
        <v>22.5</v>
      </c>
      <c r="AI20" s="74">
        <f>SUM(AI21:AI22)</f>
        <v>0</v>
      </c>
      <c r="AJ20" s="77">
        <v>0</v>
      </c>
      <c r="AK20" s="74">
        <f t="shared" si="7"/>
        <v>-22.35</v>
      </c>
      <c r="AL20" s="77">
        <v>0</v>
      </c>
      <c r="AM20" s="77">
        <v>0</v>
      </c>
      <c r="AN20" s="77"/>
      <c r="AO20" s="74">
        <f t="shared" si="8"/>
        <v>-22.35</v>
      </c>
      <c r="AP20" s="75">
        <f>SUM(AP21:AP22)</f>
        <v>0.15</v>
      </c>
      <c r="AQ20" s="73">
        <f>SUM(AQ21:AQ22)</f>
        <v>22.5</v>
      </c>
      <c r="AR20" s="74">
        <f>SUM(AR21:AR22)</f>
        <v>22.5</v>
      </c>
      <c r="AS20" s="74">
        <f t="shared" si="9"/>
        <v>22.5</v>
      </c>
      <c r="AT20" s="74">
        <f>SUM(AT21:AT22)</f>
        <v>22.5</v>
      </c>
      <c r="AU20" s="74">
        <f>SUM(AU21:AU22)</f>
        <v>0</v>
      </c>
      <c r="AV20" s="77">
        <v>0</v>
      </c>
      <c r="AW20" s="74">
        <f t="shared" si="10"/>
        <v>-22.36</v>
      </c>
      <c r="AX20" s="77">
        <v>0</v>
      </c>
      <c r="AY20" s="77">
        <v>0</v>
      </c>
      <c r="AZ20" s="77"/>
      <c r="BA20" s="74">
        <f t="shared" si="11"/>
        <v>-22.36</v>
      </c>
      <c r="BB20" s="75">
        <f>SUM(BB21:BB22)</f>
        <v>0.14</v>
      </c>
      <c r="BC20" s="73">
        <f>SUM(BC21:BC22)</f>
        <v>22.5</v>
      </c>
      <c r="BD20" s="74">
        <f>SUM(BD21:BD22)</f>
        <v>22.5</v>
      </c>
      <c r="BE20" s="74">
        <f t="shared" si="12"/>
        <v>22.5</v>
      </c>
      <c r="BF20" s="74">
        <f>SUM(BF21:BF22)</f>
        <v>22.5</v>
      </c>
      <c r="BG20" s="74">
        <f>SUM(BG21:BG22)</f>
        <v>0</v>
      </c>
      <c r="BH20" s="77">
        <v>0</v>
      </c>
      <c r="BI20" s="74">
        <f t="shared" si="13"/>
        <v>-22.37</v>
      </c>
      <c r="BJ20" s="77">
        <v>0</v>
      </c>
      <c r="BK20" s="77">
        <v>0</v>
      </c>
      <c r="BL20" s="77"/>
      <c r="BM20" s="74">
        <f t="shared" si="14"/>
        <v>-22.37</v>
      </c>
      <c r="BN20" s="75">
        <f>SUM(BN21:BN22)</f>
        <v>0.13</v>
      </c>
      <c r="BO20" s="73">
        <f>SUM(BO21:BO22)</f>
        <v>22.5</v>
      </c>
      <c r="BP20" s="74">
        <f>SUM(BP21:BP22)</f>
        <v>22.5</v>
      </c>
      <c r="BQ20" s="74">
        <f t="shared" si="15"/>
        <v>22.5</v>
      </c>
      <c r="BR20" s="74">
        <f>SUM(BR21:BR22)</f>
        <v>22.5</v>
      </c>
      <c r="BS20" s="74">
        <f>SUM(BS21:BS22)</f>
        <v>0</v>
      </c>
      <c r="BT20" s="77">
        <v>0</v>
      </c>
      <c r="BU20" s="74">
        <f t="shared" si="16"/>
        <v>-22.37</v>
      </c>
      <c r="BV20" s="77">
        <v>0</v>
      </c>
      <c r="BW20" s="77">
        <v>0</v>
      </c>
      <c r="BX20" s="77"/>
      <c r="BY20" s="74">
        <f t="shared" si="17"/>
        <v>-22.37</v>
      </c>
      <c r="BZ20" s="75">
        <f>SUM(BZ21:BZ22)</f>
        <v>0.13</v>
      </c>
      <c r="CA20" s="73">
        <f>SUM(CA21:CA22)</f>
        <v>22.5</v>
      </c>
      <c r="CB20" s="74">
        <f>SUM(CB21:CB22)</f>
        <v>22.5</v>
      </c>
      <c r="CC20" s="74">
        <f t="shared" si="18"/>
        <v>22.5</v>
      </c>
      <c r="CD20" s="74">
        <f>SUM(CD21:CD22)</f>
        <v>22.5</v>
      </c>
      <c r="CE20" s="74">
        <f>SUM(CE21:CE22)</f>
        <v>0</v>
      </c>
      <c r="CF20" s="77">
        <v>0</v>
      </c>
      <c r="CG20" s="74">
        <f t="shared" si="19"/>
        <v>-22.37</v>
      </c>
      <c r="CH20" s="77">
        <v>0</v>
      </c>
      <c r="CI20" s="77">
        <v>0</v>
      </c>
      <c r="CJ20" s="77"/>
      <c r="CK20" s="74">
        <f t="shared" si="20"/>
        <v>-22.37</v>
      </c>
      <c r="CL20" s="75">
        <f>SUM(CL21:CL22)</f>
        <v>0.13</v>
      </c>
      <c r="CM20" s="73">
        <f>SUM(CM21:CM22)</f>
        <v>22.5</v>
      </c>
      <c r="CN20" s="74">
        <f>SUM(CN21:CN22)</f>
        <v>22.5</v>
      </c>
      <c r="CO20" s="74">
        <f t="shared" si="21"/>
        <v>22.5</v>
      </c>
      <c r="CP20" s="74">
        <f>SUM(CP21:CP22)</f>
        <v>22.5</v>
      </c>
      <c r="CQ20" s="74">
        <f>SUM(CQ21:CQ22)</f>
        <v>0</v>
      </c>
      <c r="CR20" s="77">
        <v>0</v>
      </c>
      <c r="CS20" s="74">
        <f t="shared" si="22"/>
        <v>-22.37</v>
      </c>
      <c r="CT20" s="77">
        <v>0</v>
      </c>
      <c r="CU20" s="77">
        <v>0</v>
      </c>
      <c r="CV20" s="77"/>
      <c r="CW20" s="74">
        <f t="shared" si="23"/>
        <v>-22.37</v>
      </c>
      <c r="CX20" s="75">
        <f>SUM(CX21:CX22)</f>
        <v>0.13</v>
      </c>
      <c r="CY20" s="73">
        <f>SUM(CY21:CY22)</f>
        <v>22.5</v>
      </c>
      <c r="CZ20" s="74">
        <f>SUM(CZ21:CZ22)</f>
        <v>22.5</v>
      </c>
      <c r="DA20" s="74">
        <f t="shared" si="24"/>
        <v>22.5</v>
      </c>
      <c r="DB20" s="74">
        <f>SUM(DB21:DB22)</f>
        <v>22.5</v>
      </c>
      <c r="DC20" s="74">
        <f>SUM(DC21:DC22)</f>
        <v>0</v>
      </c>
      <c r="DD20" s="77">
        <v>0</v>
      </c>
      <c r="DE20" s="74">
        <f t="shared" si="25"/>
        <v>-22.37</v>
      </c>
      <c r="DF20" s="77">
        <v>0</v>
      </c>
      <c r="DG20" s="77">
        <v>0</v>
      </c>
      <c r="DH20" s="77"/>
      <c r="DI20" s="74">
        <f t="shared" si="26"/>
        <v>-22.37</v>
      </c>
      <c r="DJ20" s="75">
        <f>SUM(DJ21:DJ22)</f>
        <v>0.13</v>
      </c>
      <c r="DK20" s="73">
        <f>SUM(DK21:DK22)</f>
        <v>22.5</v>
      </c>
      <c r="DL20" s="74">
        <f>SUM(DL21:DL22)</f>
        <v>22.5</v>
      </c>
      <c r="DM20" s="74">
        <f t="shared" si="27"/>
        <v>22.5</v>
      </c>
      <c r="DN20" s="74">
        <f>SUM(DN21:DN22)</f>
        <v>22.5</v>
      </c>
      <c r="DO20" s="74">
        <f>SUM(DO21:DO22)</f>
        <v>0</v>
      </c>
      <c r="DP20" s="77">
        <v>0</v>
      </c>
      <c r="DQ20" s="74">
        <f t="shared" si="28"/>
        <v>-22.35</v>
      </c>
      <c r="DR20" s="77">
        <v>0</v>
      </c>
      <c r="DS20" s="77">
        <v>0</v>
      </c>
      <c r="DT20" s="77"/>
      <c r="DU20" s="74">
        <f t="shared" si="29"/>
        <v>-22.35</v>
      </c>
      <c r="DV20" s="75">
        <f>SUM(DV21:DV22)</f>
        <v>0.15</v>
      </c>
      <c r="DW20" s="73">
        <f>SUM(DW21:DW22)</f>
        <v>22.5</v>
      </c>
      <c r="DX20" s="74">
        <f>SUM(DX21:DX22)</f>
        <v>22.5</v>
      </c>
      <c r="DY20" s="74">
        <f t="shared" si="30"/>
        <v>22.5</v>
      </c>
      <c r="DZ20" s="74">
        <f>SUM(DZ21:DZ22)</f>
        <v>22.5</v>
      </c>
      <c r="EA20" s="74">
        <f>SUM(EA21:EA22)</f>
        <v>0</v>
      </c>
      <c r="EB20" s="77">
        <v>0</v>
      </c>
      <c r="EC20" s="74">
        <f t="shared" si="31"/>
        <v>-5.5</v>
      </c>
      <c r="ED20" s="77">
        <v>0</v>
      </c>
      <c r="EE20" s="77">
        <v>0</v>
      </c>
      <c r="EF20" s="77"/>
      <c r="EG20" s="74">
        <f t="shared" si="32"/>
        <v>-5.5</v>
      </c>
      <c r="EH20" s="75">
        <f>SUM(EH21:EH22)</f>
        <v>17</v>
      </c>
      <c r="EI20" s="73">
        <f>SUM(EI21:EI22)</f>
        <v>22.5</v>
      </c>
      <c r="EJ20" s="74">
        <f>SUM(EJ21:EJ22)</f>
        <v>22.5</v>
      </c>
      <c r="EK20" s="74">
        <f t="shared" si="33"/>
        <v>22.5</v>
      </c>
      <c r="EL20" s="74">
        <f>SUM(EL21:EL22)</f>
        <v>22.5</v>
      </c>
      <c r="EM20" s="74">
        <f>SUM(EM21:EM22)</f>
        <v>0</v>
      </c>
      <c r="EN20" s="77">
        <v>0</v>
      </c>
      <c r="EO20" s="74">
        <f t="shared" si="34"/>
        <v>-22.32</v>
      </c>
      <c r="EP20" s="77">
        <v>0</v>
      </c>
      <c r="EQ20" s="77">
        <v>0</v>
      </c>
      <c r="ER20" s="77"/>
      <c r="ES20" s="74">
        <f t="shared" si="35"/>
        <v>-22.32</v>
      </c>
      <c r="ET20" s="75">
        <f>SUM(ET21:ET22)</f>
        <v>0.18</v>
      </c>
      <c r="EU20" s="73">
        <f>SUM(EU21:EU22)</f>
        <v>22.5</v>
      </c>
      <c r="EV20" s="74">
        <f>SUM(EV21:EV22)</f>
        <v>22.5</v>
      </c>
      <c r="EW20" s="74">
        <f t="shared" si="36"/>
        <v>22.5</v>
      </c>
      <c r="EX20" s="74">
        <f>SUM(EX21:EX22)</f>
        <v>22.5</v>
      </c>
      <c r="EY20" s="74">
        <f>SUM(EY21:EY22)</f>
        <v>0</v>
      </c>
      <c r="EZ20" s="77">
        <v>0</v>
      </c>
      <c r="FA20" s="74">
        <f t="shared" si="37"/>
        <v>-20.9475</v>
      </c>
      <c r="FB20" s="77">
        <v>0</v>
      </c>
      <c r="FC20" s="77">
        <v>0</v>
      </c>
      <c r="FD20" s="77"/>
      <c r="FE20" s="74">
        <f t="shared" si="38"/>
        <v>-20.9475</v>
      </c>
      <c r="FF20" s="75">
        <f>SUM(FF21:FF22)</f>
        <v>1.5525</v>
      </c>
    </row>
    <row r="21" spans="1:162" s="76" customFormat="1" ht="12.75" outlineLevel="1">
      <c r="A21" s="37"/>
      <c r="B21" s="37"/>
      <c r="C21" s="70"/>
      <c r="D21" s="71"/>
      <c r="E21" s="71"/>
      <c r="F21" s="72" t="s">
        <v>68</v>
      </c>
      <c r="G21" s="78">
        <v>22.5</v>
      </c>
      <c r="H21" s="77">
        <v>22.5</v>
      </c>
      <c r="I21" s="74">
        <f t="shared" si="0"/>
        <v>22.5</v>
      </c>
      <c r="J21" s="77">
        <v>22.5</v>
      </c>
      <c r="K21" s="77"/>
      <c r="L21" s="77"/>
      <c r="M21" s="74">
        <f t="shared" si="1"/>
        <v>-22.32</v>
      </c>
      <c r="N21" s="77"/>
      <c r="O21" s="77"/>
      <c r="P21" s="77"/>
      <c r="Q21" s="74">
        <f t="shared" si="2"/>
        <v>-22.32</v>
      </c>
      <c r="R21" s="79">
        <v>0.18</v>
      </c>
      <c r="S21" s="78">
        <v>22.5</v>
      </c>
      <c r="T21" s="77">
        <v>22.5</v>
      </c>
      <c r="U21" s="74">
        <f t="shared" si="3"/>
        <v>22.5</v>
      </c>
      <c r="V21" s="77">
        <v>22.5</v>
      </c>
      <c r="W21" s="77"/>
      <c r="X21" s="77"/>
      <c r="Y21" s="74">
        <f t="shared" si="4"/>
        <v>-22.32</v>
      </c>
      <c r="Z21" s="77"/>
      <c r="AA21" s="77"/>
      <c r="AB21" s="77"/>
      <c r="AC21" s="74">
        <f t="shared" si="5"/>
        <v>-22.32</v>
      </c>
      <c r="AD21" s="79">
        <v>0.18</v>
      </c>
      <c r="AE21" s="78">
        <v>22.5</v>
      </c>
      <c r="AF21" s="77">
        <v>22.5</v>
      </c>
      <c r="AG21" s="74">
        <f t="shared" si="6"/>
        <v>22.5</v>
      </c>
      <c r="AH21" s="77">
        <v>22.5</v>
      </c>
      <c r="AI21" s="77"/>
      <c r="AJ21" s="77"/>
      <c r="AK21" s="74">
        <f t="shared" si="7"/>
        <v>-22.35</v>
      </c>
      <c r="AL21" s="77"/>
      <c r="AM21" s="77"/>
      <c r="AN21" s="77"/>
      <c r="AO21" s="74">
        <f t="shared" si="8"/>
        <v>-22.35</v>
      </c>
      <c r="AP21" s="79">
        <v>0.15</v>
      </c>
      <c r="AQ21" s="78">
        <v>22.5</v>
      </c>
      <c r="AR21" s="77">
        <v>22.5</v>
      </c>
      <c r="AS21" s="74">
        <f t="shared" si="9"/>
        <v>22.5</v>
      </c>
      <c r="AT21" s="77">
        <v>22.5</v>
      </c>
      <c r="AU21" s="77"/>
      <c r="AV21" s="77"/>
      <c r="AW21" s="74">
        <f t="shared" si="10"/>
        <v>-22.36</v>
      </c>
      <c r="AX21" s="77"/>
      <c r="AY21" s="77"/>
      <c r="AZ21" s="77"/>
      <c r="BA21" s="74">
        <f t="shared" si="11"/>
        <v>-22.36</v>
      </c>
      <c r="BB21" s="79">
        <v>0.14</v>
      </c>
      <c r="BC21" s="78">
        <v>22.5</v>
      </c>
      <c r="BD21" s="77">
        <v>22.5</v>
      </c>
      <c r="BE21" s="74">
        <f t="shared" si="12"/>
        <v>22.5</v>
      </c>
      <c r="BF21" s="77">
        <v>22.5</v>
      </c>
      <c r="BG21" s="77"/>
      <c r="BH21" s="77"/>
      <c r="BI21" s="74">
        <f t="shared" si="13"/>
        <v>-22.37</v>
      </c>
      <c r="BJ21" s="77"/>
      <c r="BK21" s="77"/>
      <c r="BL21" s="77"/>
      <c r="BM21" s="74">
        <f t="shared" si="14"/>
        <v>-22.37</v>
      </c>
      <c r="BN21" s="79">
        <v>0.13</v>
      </c>
      <c r="BO21" s="78">
        <v>22.5</v>
      </c>
      <c r="BP21" s="77">
        <v>22.5</v>
      </c>
      <c r="BQ21" s="74">
        <f t="shared" si="15"/>
        <v>22.5</v>
      </c>
      <c r="BR21" s="77">
        <v>22.5</v>
      </c>
      <c r="BS21" s="77"/>
      <c r="BT21" s="77"/>
      <c r="BU21" s="74">
        <f t="shared" si="16"/>
        <v>-22.37</v>
      </c>
      <c r="BV21" s="77"/>
      <c r="BW21" s="77"/>
      <c r="BX21" s="77"/>
      <c r="BY21" s="74">
        <f t="shared" si="17"/>
        <v>-22.37</v>
      </c>
      <c r="BZ21" s="79">
        <v>0.13</v>
      </c>
      <c r="CA21" s="78">
        <v>22.5</v>
      </c>
      <c r="CB21" s="77">
        <v>22.5</v>
      </c>
      <c r="CC21" s="74">
        <f t="shared" si="18"/>
        <v>22.5</v>
      </c>
      <c r="CD21" s="77">
        <v>22.5</v>
      </c>
      <c r="CE21" s="77"/>
      <c r="CF21" s="77"/>
      <c r="CG21" s="74">
        <f t="shared" si="19"/>
        <v>-22.37</v>
      </c>
      <c r="CH21" s="77"/>
      <c r="CI21" s="77"/>
      <c r="CJ21" s="77"/>
      <c r="CK21" s="74">
        <f t="shared" si="20"/>
        <v>-22.37</v>
      </c>
      <c r="CL21" s="79">
        <v>0.13</v>
      </c>
      <c r="CM21" s="78">
        <v>22.5</v>
      </c>
      <c r="CN21" s="77">
        <v>22.5</v>
      </c>
      <c r="CO21" s="74">
        <f t="shared" si="21"/>
        <v>22.5</v>
      </c>
      <c r="CP21" s="77">
        <v>22.5</v>
      </c>
      <c r="CQ21" s="77"/>
      <c r="CR21" s="77"/>
      <c r="CS21" s="74">
        <f t="shared" si="22"/>
        <v>-22.37</v>
      </c>
      <c r="CT21" s="77"/>
      <c r="CU21" s="77"/>
      <c r="CV21" s="77"/>
      <c r="CW21" s="74">
        <f t="shared" si="23"/>
        <v>-22.37</v>
      </c>
      <c r="CX21" s="79">
        <v>0.13</v>
      </c>
      <c r="CY21" s="78">
        <v>22.5</v>
      </c>
      <c r="CZ21" s="77">
        <v>22.5</v>
      </c>
      <c r="DA21" s="74">
        <f t="shared" si="24"/>
        <v>22.5</v>
      </c>
      <c r="DB21" s="77">
        <v>22.5</v>
      </c>
      <c r="DC21" s="77"/>
      <c r="DD21" s="77"/>
      <c r="DE21" s="74">
        <f t="shared" si="25"/>
        <v>-22.37</v>
      </c>
      <c r="DF21" s="77"/>
      <c r="DG21" s="77"/>
      <c r="DH21" s="77"/>
      <c r="DI21" s="74">
        <f t="shared" si="26"/>
        <v>-22.37</v>
      </c>
      <c r="DJ21" s="79">
        <v>0.13</v>
      </c>
      <c r="DK21" s="78">
        <v>22.5</v>
      </c>
      <c r="DL21" s="77">
        <v>22.5</v>
      </c>
      <c r="DM21" s="74">
        <f t="shared" si="27"/>
        <v>22.5</v>
      </c>
      <c r="DN21" s="77">
        <v>22.5</v>
      </c>
      <c r="DO21" s="77"/>
      <c r="DP21" s="77"/>
      <c r="DQ21" s="74">
        <f t="shared" si="28"/>
        <v>-22.35</v>
      </c>
      <c r="DR21" s="77"/>
      <c r="DS21" s="77"/>
      <c r="DT21" s="77"/>
      <c r="DU21" s="74">
        <f t="shared" si="29"/>
        <v>-22.35</v>
      </c>
      <c r="DV21" s="79">
        <v>0.15</v>
      </c>
      <c r="DW21" s="78">
        <v>22.5</v>
      </c>
      <c r="DX21" s="77">
        <v>22.5</v>
      </c>
      <c r="DY21" s="74">
        <f t="shared" si="30"/>
        <v>22.5</v>
      </c>
      <c r="DZ21" s="77">
        <v>22.5</v>
      </c>
      <c r="EA21" s="77"/>
      <c r="EB21" s="77"/>
      <c r="EC21" s="74">
        <f t="shared" si="31"/>
        <v>-5.5</v>
      </c>
      <c r="ED21" s="77"/>
      <c r="EE21" s="77"/>
      <c r="EF21" s="77"/>
      <c r="EG21" s="74">
        <f t="shared" si="32"/>
        <v>-5.5</v>
      </c>
      <c r="EH21" s="79">
        <v>17</v>
      </c>
      <c r="EI21" s="78">
        <v>22.5</v>
      </c>
      <c r="EJ21" s="77">
        <v>22.5</v>
      </c>
      <c r="EK21" s="74">
        <f t="shared" si="33"/>
        <v>22.5</v>
      </c>
      <c r="EL21" s="77">
        <v>22.5</v>
      </c>
      <c r="EM21" s="77"/>
      <c r="EN21" s="77"/>
      <c r="EO21" s="74">
        <f t="shared" si="34"/>
        <v>-22.32</v>
      </c>
      <c r="EP21" s="77"/>
      <c r="EQ21" s="77"/>
      <c r="ER21" s="77"/>
      <c r="ES21" s="74">
        <f t="shared" si="35"/>
        <v>-22.32</v>
      </c>
      <c r="ET21" s="79">
        <v>0.18</v>
      </c>
      <c r="EU21" s="78">
        <f>(G21+S21+AE21+AQ21+BC21+BO21+CA21+CM21+CY21+DK21+DW21+EI21)/12</f>
        <v>22.5</v>
      </c>
      <c r="EV21" s="77">
        <f>(H21+T21+AF21+AR21+BD21+BP21+CB21+CN21+CZ21+DL21+DX21+EJ21)/12</f>
        <v>22.5</v>
      </c>
      <c r="EW21" s="74">
        <f t="shared" si="36"/>
        <v>22.5</v>
      </c>
      <c r="EX21" s="77">
        <f>(J21+V21+AH21+AT21+BF21+BR21+CD21+CP21+DB21+DN21+DZ21+EL21)/12</f>
        <v>22.5</v>
      </c>
      <c r="EY21" s="77">
        <f>(K21+W21+AI21+AU21+BG21+BS21+CE21+CQ21+DC21+DO21+EA21+EM21)/12</f>
        <v>0</v>
      </c>
      <c r="EZ21" s="77"/>
      <c r="FA21" s="74">
        <f t="shared" si="37"/>
        <v>-20.9475</v>
      </c>
      <c r="FB21" s="77"/>
      <c r="FC21" s="77">
        <f>(O21+AA21+AM21+AY21+BK21+BW21+CI21+CU21+DG21+DS21+EE21+EQ21)/12</f>
        <v>0</v>
      </c>
      <c r="FD21" s="77"/>
      <c r="FE21" s="74">
        <f t="shared" si="38"/>
        <v>-20.9475</v>
      </c>
      <c r="FF21" s="79">
        <f>(R21+AD21+AP21+BB21+BN21+BZ21+CL21+CX21+DJ21+DV21+EH21+ET21)/12</f>
        <v>1.5525</v>
      </c>
    </row>
    <row r="22" spans="1:162" s="76" customFormat="1" ht="12.75" outlineLevel="1">
      <c r="A22" s="37"/>
      <c r="B22" s="37"/>
      <c r="C22" s="70"/>
      <c r="D22" s="71"/>
      <c r="E22" s="71"/>
      <c r="F22" s="72" t="s">
        <v>70</v>
      </c>
      <c r="G22" s="78"/>
      <c r="H22" s="77"/>
      <c r="I22" s="74">
        <f t="shared" si="0"/>
        <v>0</v>
      </c>
      <c r="J22" s="77"/>
      <c r="K22" s="77"/>
      <c r="L22" s="77"/>
      <c r="M22" s="74">
        <f t="shared" si="1"/>
        <v>0</v>
      </c>
      <c r="N22" s="77"/>
      <c r="O22" s="77"/>
      <c r="P22" s="77"/>
      <c r="Q22" s="74">
        <f t="shared" si="2"/>
        <v>0</v>
      </c>
      <c r="R22" s="79"/>
      <c r="S22" s="78"/>
      <c r="T22" s="77"/>
      <c r="U22" s="74">
        <f t="shared" si="3"/>
        <v>0</v>
      </c>
      <c r="V22" s="77"/>
      <c r="W22" s="77"/>
      <c r="X22" s="77"/>
      <c r="Y22" s="74">
        <f t="shared" si="4"/>
        <v>0</v>
      </c>
      <c r="Z22" s="77"/>
      <c r="AA22" s="77"/>
      <c r="AB22" s="77"/>
      <c r="AC22" s="74">
        <f t="shared" si="5"/>
        <v>0</v>
      </c>
      <c r="AD22" s="79"/>
      <c r="AE22" s="78"/>
      <c r="AF22" s="77"/>
      <c r="AG22" s="74">
        <f t="shared" si="6"/>
        <v>0</v>
      </c>
      <c r="AH22" s="77"/>
      <c r="AI22" s="77"/>
      <c r="AJ22" s="77"/>
      <c r="AK22" s="74">
        <f t="shared" si="7"/>
        <v>0</v>
      </c>
      <c r="AL22" s="77"/>
      <c r="AM22" s="77"/>
      <c r="AN22" s="77"/>
      <c r="AO22" s="74">
        <f t="shared" si="8"/>
        <v>0</v>
      </c>
      <c r="AP22" s="79"/>
      <c r="AQ22" s="78"/>
      <c r="AR22" s="77"/>
      <c r="AS22" s="74">
        <f t="shared" si="9"/>
        <v>0</v>
      </c>
      <c r="AT22" s="77"/>
      <c r="AU22" s="77"/>
      <c r="AV22" s="77"/>
      <c r="AW22" s="74">
        <f t="shared" si="10"/>
        <v>0</v>
      </c>
      <c r="AX22" s="77"/>
      <c r="AY22" s="77"/>
      <c r="AZ22" s="77"/>
      <c r="BA22" s="74">
        <f t="shared" si="11"/>
        <v>0</v>
      </c>
      <c r="BB22" s="79"/>
      <c r="BC22" s="78"/>
      <c r="BD22" s="77"/>
      <c r="BE22" s="74">
        <f t="shared" si="12"/>
        <v>0</v>
      </c>
      <c r="BF22" s="77"/>
      <c r="BG22" s="77"/>
      <c r="BH22" s="77"/>
      <c r="BI22" s="74">
        <f t="shared" si="13"/>
        <v>0</v>
      </c>
      <c r="BJ22" s="77"/>
      <c r="BK22" s="77"/>
      <c r="BL22" s="77"/>
      <c r="BM22" s="74">
        <f t="shared" si="14"/>
        <v>0</v>
      </c>
      <c r="BN22" s="79"/>
      <c r="BO22" s="78"/>
      <c r="BP22" s="77"/>
      <c r="BQ22" s="74">
        <f t="shared" si="15"/>
        <v>0</v>
      </c>
      <c r="BR22" s="77"/>
      <c r="BS22" s="77"/>
      <c r="BT22" s="77"/>
      <c r="BU22" s="74">
        <f t="shared" si="16"/>
        <v>0</v>
      </c>
      <c r="BV22" s="77"/>
      <c r="BW22" s="77"/>
      <c r="BX22" s="77"/>
      <c r="BY22" s="74">
        <f t="shared" si="17"/>
        <v>0</v>
      </c>
      <c r="BZ22" s="79"/>
      <c r="CA22" s="78"/>
      <c r="CB22" s="77"/>
      <c r="CC22" s="74">
        <f t="shared" si="18"/>
        <v>0</v>
      </c>
      <c r="CD22" s="77"/>
      <c r="CE22" s="77"/>
      <c r="CF22" s="77"/>
      <c r="CG22" s="74">
        <f t="shared" si="19"/>
        <v>0</v>
      </c>
      <c r="CH22" s="77"/>
      <c r="CI22" s="77"/>
      <c r="CJ22" s="77"/>
      <c r="CK22" s="74">
        <f t="shared" si="20"/>
        <v>0</v>
      </c>
      <c r="CL22" s="79"/>
      <c r="CM22" s="78"/>
      <c r="CN22" s="77"/>
      <c r="CO22" s="74">
        <f t="shared" si="21"/>
        <v>0</v>
      </c>
      <c r="CP22" s="77"/>
      <c r="CQ22" s="77"/>
      <c r="CR22" s="77"/>
      <c r="CS22" s="74">
        <f t="shared" si="22"/>
        <v>0</v>
      </c>
      <c r="CT22" s="77"/>
      <c r="CU22" s="77"/>
      <c r="CV22" s="77"/>
      <c r="CW22" s="74">
        <f t="shared" si="23"/>
        <v>0</v>
      </c>
      <c r="CX22" s="79"/>
      <c r="CY22" s="78"/>
      <c r="CZ22" s="77"/>
      <c r="DA22" s="74">
        <f t="shared" si="24"/>
        <v>0</v>
      </c>
      <c r="DB22" s="77"/>
      <c r="DC22" s="77"/>
      <c r="DD22" s="77"/>
      <c r="DE22" s="74">
        <f t="shared" si="25"/>
        <v>0</v>
      </c>
      <c r="DF22" s="77"/>
      <c r="DG22" s="77"/>
      <c r="DH22" s="77"/>
      <c r="DI22" s="74">
        <f t="shared" si="26"/>
        <v>0</v>
      </c>
      <c r="DJ22" s="79"/>
      <c r="DK22" s="78"/>
      <c r="DL22" s="77"/>
      <c r="DM22" s="74">
        <f t="shared" si="27"/>
        <v>0</v>
      </c>
      <c r="DN22" s="77"/>
      <c r="DO22" s="77"/>
      <c r="DP22" s="77"/>
      <c r="DQ22" s="74">
        <f t="shared" si="28"/>
        <v>0</v>
      </c>
      <c r="DR22" s="77"/>
      <c r="DS22" s="77"/>
      <c r="DT22" s="77"/>
      <c r="DU22" s="74">
        <f t="shared" si="29"/>
        <v>0</v>
      </c>
      <c r="DV22" s="79"/>
      <c r="DW22" s="78"/>
      <c r="DX22" s="77"/>
      <c r="DY22" s="74">
        <f t="shared" si="30"/>
        <v>0</v>
      </c>
      <c r="DZ22" s="77"/>
      <c r="EA22" s="77"/>
      <c r="EB22" s="77"/>
      <c r="EC22" s="74">
        <f t="shared" si="31"/>
        <v>0</v>
      </c>
      <c r="ED22" s="77"/>
      <c r="EE22" s="77"/>
      <c r="EF22" s="77"/>
      <c r="EG22" s="74">
        <f t="shared" si="32"/>
        <v>0</v>
      </c>
      <c r="EH22" s="79"/>
      <c r="EI22" s="78"/>
      <c r="EJ22" s="77"/>
      <c r="EK22" s="74">
        <f t="shared" si="33"/>
        <v>0</v>
      </c>
      <c r="EL22" s="77"/>
      <c r="EM22" s="77"/>
      <c r="EN22" s="77"/>
      <c r="EO22" s="74">
        <f t="shared" si="34"/>
        <v>0</v>
      </c>
      <c r="EP22" s="77"/>
      <c r="EQ22" s="77"/>
      <c r="ER22" s="77"/>
      <c r="ES22" s="74">
        <f t="shared" si="35"/>
        <v>0</v>
      </c>
      <c r="ET22" s="79"/>
      <c r="EU22" s="78">
        <f>(G22+S22+AE22+AQ22+BC22+BO22+CA22+CM22+CY22+DK22+DW22+EI22)/12</f>
        <v>0</v>
      </c>
      <c r="EV22" s="77">
        <f>(H22+T22+AF22+AR22+BD22+BP22+CB22+CN22+CZ22+DL22+DX22+EJ22)/12</f>
        <v>0</v>
      </c>
      <c r="EW22" s="74">
        <f t="shared" si="36"/>
        <v>0</v>
      </c>
      <c r="EX22" s="77">
        <f>(J22+V22+AH22+AT22+BF22+BR22+CD22+CP22+DB22+DN22+DZ22+EL22)/12</f>
        <v>0</v>
      </c>
      <c r="EY22" s="77">
        <f>(K22+W22+AI22+AU22+BG22+BS22+CE22+CQ22+DC22+DO22+EA22+EM22)/12</f>
        <v>0</v>
      </c>
      <c r="EZ22" s="77"/>
      <c r="FA22" s="74">
        <f t="shared" si="37"/>
        <v>0</v>
      </c>
      <c r="FB22" s="77"/>
      <c r="FC22" s="77">
        <f>(O22+AA22+AM22+AY22+BK22+BW22+CI22+CU22+DG22+DS22+EE22+EQ22)/12</f>
        <v>0</v>
      </c>
      <c r="FD22" s="77"/>
      <c r="FE22" s="74">
        <f t="shared" si="38"/>
        <v>0</v>
      </c>
      <c r="FF22" s="79">
        <f>(R22+AD22+AP22+BB22+BN22+BZ22+CL22+CX22+DJ22+DV22+EH22+ET22)/12</f>
        <v>0</v>
      </c>
    </row>
    <row r="23" spans="1:162" s="76" customFormat="1" ht="12.75">
      <c r="A23" s="37"/>
      <c r="B23" s="37"/>
      <c r="C23" s="70" t="s">
        <v>75</v>
      </c>
      <c r="D23" s="71"/>
      <c r="E23" s="71"/>
      <c r="F23" s="72" t="s">
        <v>68</v>
      </c>
      <c r="G23" s="73">
        <f>SUMIF($F26:$F28,"="&amp;$F23,G26:G28)</f>
        <v>0</v>
      </c>
      <c r="H23" s="74">
        <f>SUMIF($F26:$F28,"="&amp;$F23,H26:H28)</f>
        <v>0</v>
      </c>
      <c r="I23" s="74">
        <f t="shared" si="0"/>
        <v>0</v>
      </c>
      <c r="J23" s="74">
        <f>SUMIF($F26:$F28,"="&amp;$F23,J26:J28)</f>
        <v>0</v>
      </c>
      <c r="K23" s="74">
        <f>SUMIF($F26:$F28,"="&amp;$F23,K26:K28)</f>
        <v>0</v>
      </c>
      <c r="L23" s="74">
        <f>SUM(M23:N23)</f>
        <v>121.347</v>
      </c>
      <c r="M23" s="74">
        <f t="shared" si="1"/>
        <v>121.347</v>
      </c>
      <c r="N23" s="74">
        <f>SUMIF($F26:$F28,"="&amp;$F23,N26:N28)</f>
        <v>0</v>
      </c>
      <c r="O23" s="74">
        <f>SUMIF($F26:$F28,"="&amp;$F23,O26:O28)</f>
        <v>0</v>
      </c>
      <c r="P23" s="74">
        <f>SUMIF($F26:$F28,"="&amp;$F23,P26:P28)</f>
        <v>7.38</v>
      </c>
      <c r="Q23" s="74">
        <f t="shared" si="2"/>
        <v>128.727</v>
      </c>
      <c r="R23" s="75">
        <f>SUMIF($F26:$F28,"="&amp;$F23,R26:R28)</f>
        <v>121.347</v>
      </c>
      <c r="S23" s="73">
        <f>SUMIF($F26:$F28,"="&amp;$F23,S26:S28)</f>
        <v>0</v>
      </c>
      <c r="T23" s="74">
        <f>SUMIF($F26:$F28,"="&amp;$F23,T26:T28)</f>
        <v>0</v>
      </c>
      <c r="U23" s="74">
        <f t="shared" si="3"/>
        <v>0</v>
      </c>
      <c r="V23" s="74">
        <f>SUMIF($F26:$F28,"="&amp;$F23,V26:V28)</f>
        <v>0</v>
      </c>
      <c r="W23" s="74">
        <f>SUMIF($F26:$F28,"="&amp;$F23,W26:W28)</f>
        <v>0</v>
      </c>
      <c r="X23" s="74">
        <f>SUM(Y23:Z23)</f>
        <v>115.17</v>
      </c>
      <c r="Y23" s="74">
        <f t="shared" si="4"/>
        <v>115.17</v>
      </c>
      <c r="Z23" s="74">
        <f>SUMIF($F26:$F28,"="&amp;$F23,Z26:Z28)</f>
        <v>0</v>
      </c>
      <c r="AA23" s="74">
        <f>SUMIF($F26:$F28,"="&amp;$F23,AA26:AA28)</f>
        <v>0</v>
      </c>
      <c r="AB23" s="74">
        <f>SUMIF($F26:$F28,"="&amp;$F23,AB26:AB28)</f>
        <v>7.02</v>
      </c>
      <c r="AC23" s="74">
        <f t="shared" si="5"/>
        <v>122.19</v>
      </c>
      <c r="AD23" s="75">
        <f>SUMIF($F26:$F28,"="&amp;$F23,AD26:AD28)</f>
        <v>115.17</v>
      </c>
      <c r="AE23" s="73">
        <f>SUMIF($F26:$F28,"="&amp;$F23,AE26:AE28)</f>
        <v>0</v>
      </c>
      <c r="AF23" s="74">
        <f>SUMIF($F26:$F28,"="&amp;$F23,AF26:AF28)</f>
        <v>0</v>
      </c>
      <c r="AG23" s="74">
        <f t="shared" si="6"/>
        <v>0</v>
      </c>
      <c r="AH23" s="74">
        <f>SUMIF($F26:$F28,"="&amp;$F23,AH26:AH28)</f>
        <v>0</v>
      </c>
      <c r="AI23" s="74">
        <f>SUMIF($F26:$F28,"="&amp;$F23,AI26:AI28)</f>
        <v>0</v>
      </c>
      <c r="AJ23" s="74">
        <f>SUM(AK23:AL23)</f>
        <v>101.213</v>
      </c>
      <c r="AK23" s="74">
        <f t="shared" si="7"/>
        <v>101.213</v>
      </c>
      <c r="AL23" s="74">
        <f>SUMIF($F26:$F28,"="&amp;$F23,AL26:AL28)</f>
        <v>0</v>
      </c>
      <c r="AM23" s="74">
        <f>SUMIF($F26:$F28,"="&amp;$F23,AM26:AM28)</f>
        <v>0</v>
      </c>
      <c r="AN23" s="74">
        <f>SUMIF($F26:$F28,"="&amp;$F23,AN26:AN28)</f>
        <v>6.18</v>
      </c>
      <c r="AO23" s="74">
        <f t="shared" si="8"/>
        <v>107.393</v>
      </c>
      <c r="AP23" s="75">
        <f>SUMIF($F26:$F28,"="&amp;$F23,AP26:AP28)</f>
        <v>101.213</v>
      </c>
      <c r="AQ23" s="73">
        <f>SUMIF($F26:$F28,"="&amp;$F23,AQ26:AQ28)</f>
        <v>0</v>
      </c>
      <c r="AR23" s="74">
        <f>SUMIF($F26:$F28,"="&amp;$F23,AR26:AR28)</f>
        <v>0</v>
      </c>
      <c r="AS23" s="74">
        <f t="shared" si="9"/>
        <v>0</v>
      </c>
      <c r="AT23" s="74">
        <f>SUMIF($F26:$F28,"="&amp;$F23,AT26:AT28)</f>
        <v>0</v>
      </c>
      <c r="AU23" s="74">
        <f>SUMIF($F26:$F28,"="&amp;$F23,AU26:AU28)</f>
        <v>0</v>
      </c>
      <c r="AV23" s="74">
        <f>SUM(AW23:AX23)</f>
        <v>78.048</v>
      </c>
      <c r="AW23" s="74">
        <f t="shared" si="10"/>
        <v>78.048</v>
      </c>
      <c r="AX23" s="74">
        <f>SUMIF($F26:$F28,"="&amp;$F23,AX26:AX28)</f>
        <v>0</v>
      </c>
      <c r="AY23" s="74">
        <f>SUMIF($F26:$F28,"="&amp;$F23,AY26:AY28)</f>
        <v>0</v>
      </c>
      <c r="AZ23" s="74">
        <f>SUMIF($F26:$F28,"="&amp;$F23,AZ26:AZ28)</f>
        <v>4.859999999999999</v>
      </c>
      <c r="BA23" s="74">
        <f t="shared" si="11"/>
        <v>82.908</v>
      </c>
      <c r="BB23" s="75">
        <f>SUMIF($F26:$F28,"="&amp;$F23,BB26:BB28)</f>
        <v>78.048</v>
      </c>
      <c r="BC23" s="73">
        <f>SUMIF($F26:$F28,"="&amp;$F23,BC26:BC28)</f>
        <v>0</v>
      </c>
      <c r="BD23" s="74">
        <f>SUMIF($F26:$F28,"="&amp;$F23,BD26:BD28)</f>
        <v>0</v>
      </c>
      <c r="BE23" s="74">
        <f t="shared" si="12"/>
        <v>0</v>
      </c>
      <c r="BF23" s="74">
        <f>SUMIF($F26:$F28,"="&amp;$F23,BF26:BF28)</f>
        <v>0</v>
      </c>
      <c r="BG23" s="74">
        <f>SUMIF($F26:$F28,"="&amp;$F23,BG26:BG28)</f>
        <v>0</v>
      </c>
      <c r="BH23" s="74">
        <f>SUM(BI23:BJ23)</f>
        <v>65.061</v>
      </c>
      <c r="BI23" s="74">
        <f t="shared" si="13"/>
        <v>65.061</v>
      </c>
      <c r="BJ23" s="74">
        <f>SUMIF($F26:$F28,"="&amp;$F23,BJ26:BJ28)</f>
        <v>0</v>
      </c>
      <c r="BK23" s="74">
        <f>SUMIF($F26:$F28,"="&amp;$F23,BK26:BK28)</f>
        <v>0</v>
      </c>
      <c r="BL23" s="74">
        <f>SUMIF($F26:$F28,"="&amp;$F23,BL26:BL28)</f>
        <v>4.08</v>
      </c>
      <c r="BM23" s="74">
        <f t="shared" si="14"/>
        <v>69.141</v>
      </c>
      <c r="BN23" s="75">
        <f>SUMIF($F26:$F28,"="&amp;$F23,BN26:BN28)</f>
        <v>65.061</v>
      </c>
      <c r="BO23" s="73">
        <f>SUMIF($F26:$F28,"="&amp;$F23,BO26:BO28)</f>
        <v>0</v>
      </c>
      <c r="BP23" s="74">
        <f>SUMIF($F26:$F28,"="&amp;$F23,BP26:BP28)</f>
        <v>0</v>
      </c>
      <c r="BQ23" s="74">
        <f t="shared" si="15"/>
        <v>0</v>
      </c>
      <c r="BR23" s="74">
        <f>SUMIF($F26:$F28,"="&amp;$F23,BR26:BR28)</f>
        <v>0</v>
      </c>
      <c r="BS23" s="74">
        <f>SUMIF($F26:$F28,"="&amp;$F23,BS26:BS28)</f>
        <v>0</v>
      </c>
      <c r="BT23" s="74">
        <f>SUM(BU23:BV23)</f>
        <v>51.508</v>
      </c>
      <c r="BU23" s="74">
        <f t="shared" si="16"/>
        <v>51.508</v>
      </c>
      <c r="BV23" s="74">
        <f>SUMIF($F26:$F28,"="&amp;$F23,BV26:BV28)</f>
        <v>0</v>
      </c>
      <c r="BW23" s="74">
        <f>SUMIF($F26:$F28,"="&amp;$F23,BW26:BW28)</f>
        <v>0</v>
      </c>
      <c r="BX23" s="74">
        <f>SUMIF($F26:$F28,"="&amp;$F23,BX26:BX28)</f>
        <v>3.2399999999999998</v>
      </c>
      <c r="BY23" s="74">
        <f t="shared" si="17"/>
        <v>54.748000000000005</v>
      </c>
      <c r="BZ23" s="75">
        <f>SUMIF($F26:$F28,"="&amp;$F23,BZ26:BZ28)</f>
        <v>51.508</v>
      </c>
      <c r="CA23" s="73">
        <f>SUMIF($F26:$F28,"="&amp;$F23,CA26:CA28)</f>
        <v>0</v>
      </c>
      <c r="CB23" s="74">
        <f>SUMIF($F26:$F28,"="&amp;$F23,CB26:CB28)</f>
        <v>0</v>
      </c>
      <c r="CC23" s="74">
        <f t="shared" si="18"/>
        <v>0</v>
      </c>
      <c r="CD23" s="74">
        <f>SUMIF($F26:$F28,"="&amp;$F23,CD26:CD28)</f>
        <v>0</v>
      </c>
      <c r="CE23" s="74">
        <f>SUMIF($F26:$F28,"="&amp;$F23,CE26:CE28)</f>
        <v>0</v>
      </c>
      <c r="CF23" s="74">
        <f>SUM(CG23:CH23)</f>
        <v>49.658</v>
      </c>
      <c r="CG23" s="74">
        <f t="shared" si="19"/>
        <v>49.658</v>
      </c>
      <c r="CH23" s="74">
        <f>SUMIF($F26:$F28,"="&amp;$F23,CH26:CH28)</f>
        <v>0</v>
      </c>
      <c r="CI23" s="74">
        <f>SUMIF($F26:$F28,"="&amp;$F23,CI26:CI28)</f>
        <v>0</v>
      </c>
      <c r="CJ23" s="74">
        <f>SUMIF($F26:$F28,"="&amp;$F23,CJ26:CJ28)</f>
        <v>3.06</v>
      </c>
      <c r="CK23" s="74">
        <f t="shared" si="20"/>
        <v>52.718</v>
      </c>
      <c r="CL23" s="75">
        <f>SUMIF($F26:$F28,"="&amp;$F23,CL26:CL28)</f>
        <v>49.658</v>
      </c>
      <c r="CM23" s="73">
        <f>SUMIF($F26:$F28,"="&amp;$F23,CM26:CM28)</f>
        <v>0</v>
      </c>
      <c r="CN23" s="74">
        <f>SUMIF($F26:$F28,"="&amp;$F23,CN26:CN28)</f>
        <v>0</v>
      </c>
      <c r="CO23" s="74">
        <f t="shared" si="21"/>
        <v>0</v>
      </c>
      <c r="CP23" s="74">
        <f>SUMIF($F26:$F28,"="&amp;$F23,CP26:CP28)</f>
        <v>0</v>
      </c>
      <c r="CQ23" s="74">
        <f>SUMIF($F26:$F28,"="&amp;$F23,CQ26:CQ28)</f>
        <v>0</v>
      </c>
      <c r="CR23" s="74">
        <f>SUM(CS23:CT23)</f>
        <v>52.344</v>
      </c>
      <c r="CS23" s="74">
        <f t="shared" si="22"/>
        <v>52.344</v>
      </c>
      <c r="CT23" s="74">
        <f>SUMIF($F26:$F28,"="&amp;$F23,CT26:CT28)</f>
        <v>0</v>
      </c>
      <c r="CU23" s="74">
        <f>SUMIF($F26:$F28,"="&amp;$F23,CU26:CU28)</f>
        <v>0</v>
      </c>
      <c r="CV23" s="74">
        <f>SUMIF($F26:$F28,"="&amp;$F23,CV26:CV28)</f>
        <v>3.36</v>
      </c>
      <c r="CW23" s="74">
        <f t="shared" si="23"/>
        <v>55.704</v>
      </c>
      <c r="CX23" s="75">
        <f>SUMIF($F26:$F28,"="&amp;$F23,CX26:CX28)</f>
        <v>52.344</v>
      </c>
      <c r="CY23" s="73">
        <f>SUMIF($F26:$F28,"="&amp;$F23,CY26:CY28)</f>
        <v>0</v>
      </c>
      <c r="CZ23" s="74">
        <f>SUMIF($F26:$F28,"="&amp;$F23,CZ26:CZ28)</f>
        <v>0</v>
      </c>
      <c r="DA23" s="74">
        <f t="shared" si="24"/>
        <v>0</v>
      </c>
      <c r="DB23" s="74">
        <f>SUMIF($F26:$F28,"="&amp;$F23,DB26:DB28)</f>
        <v>0</v>
      </c>
      <c r="DC23" s="74">
        <f>SUMIF($F26:$F28,"="&amp;$F23,DC26:DC28)</f>
        <v>0</v>
      </c>
      <c r="DD23" s="74">
        <f>SUM(DE23:DF23)</f>
        <v>68.5</v>
      </c>
      <c r="DE23" s="74">
        <f t="shared" si="25"/>
        <v>68.5</v>
      </c>
      <c r="DF23" s="74">
        <f>SUMIF($F26:$F28,"="&amp;$F23,DF26:DF28)</f>
        <v>0</v>
      </c>
      <c r="DG23" s="74">
        <f>SUMIF($F26:$F28,"="&amp;$F23,DG26:DG28)</f>
        <v>0</v>
      </c>
      <c r="DH23" s="74">
        <f>SUMIF($F26:$F28,"="&amp;$F23,DH26:DH28)</f>
        <v>4.32</v>
      </c>
      <c r="DI23" s="74">
        <f t="shared" si="26"/>
        <v>72.82</v>
      </c>
      <c r="DJ23" s="75">
        <f>SUMIF($F26:$F28,"="&amp;$F23,DJ26:DJ28)</f>
        <v>68.5</v>
      </c>
      <c r="DK23" s="73">
        <f>SUMIF($F26:$F28,"="&amp;$F23,DK26:DK28)</f>
        <v>0</v>
      </c>
      <c r="DL23" s="74">
        <f>SUMIF($F26:$F28,"="&amp;$F23,DL26:DL28)</f>
        <v>0</v>
      </c>
      <c r="DM23" s="74">
        <f t="shared" si="27"/>
        <v>0</v>
      </c>
      <c r="DN23" s="74">
        <f>SUMIF($F26:$F28,"="&amp;$F23,DN26:DN28)</f>
        <v>0</v>
      </c>
      <c r="DO23" s="74">
        <f>SUMIF($F26:$F28,"="&amp;$F23,DO26:DO28)</f>
        <v>0</v>
      </c>
      <c r="DP23" s="74">
        <f>SUM(DQ23:DR23)</f>
        <v>85.465</v>
      </c>
      <c r="DQ23" s="74">
        <f t="shared" si="28"/>
        <v>85.465</v>
      </c>
      <c r="DR23" s="74">
        <f>SUMIF($F26:$F28,"="&amp;$F23,DR26:DR28)</f>
        <v>0</v>
      </c>
      <c r="DS23" s="74">
        <f>SUMIF($F26:$F28,"="&amp;$F23,DS26:DS28)</f>
        <v>0</v>
      </c>
      <c r="DT23" s="74">
        <f>SUMIF($F26:$F28,"="&amp;$F23,DT26:DT28)</f>
        <v>5.34</v>
      </c>
      <c r="DU23" s="74">
        <f t="shared" si="29"/>
        <v>90.805</v>
      </c>
      <c r="DV23" s="75">
        <f>SUMIF($F26:$F28,"="&amp;$F23,DV26:DV28)</f>
        <v>85.465</v>
      </c>
      <c r="DW23" s="73">
        <f>SUMIF($F26:$F28,"="&amp;$F23,DW26:DW28)</f>
        <v>0</v>
      </c>
      <c r="DX23" s="74">
        <f>SUMIF($F26:$F28,"="&amp;$F23,DX26:DX28)</f>
        <v>0</v>
      </c>
      <c r="DY23" s="74">
        <f t="shared" si="30"/>
        <v>0</v>
      </c>
      <c r="DZ23" s="74">
        <f>SUMIF($F26:$F28,"="&amp;$F23,DZ26:DZ28)</f>
        <v>0</v>
      </c>
      <c r="EA23" s="74">
        <f>SUMIF($F26:$F28,"="&amp;$F23,EA26:EA28)</f>
        <v>0</v>
      </c>
      <c r="EB23" s="74">
        <f>SUM(EC23:ED23)</f>
        <v>96.625</v>
      </c>
      <c r="EC23" s="74">
        <f t="shared" si="31"/>
        <v>96.625</v>
      </c>
      <c r="ED23" s="74">
        <f>SUMIF($F26:$F28,"="&amp;$F23,ED26:ED28)</f>
        <v>0</v>
      </c>
      <c r="EE23" s="74">
        <f>SUMIF($F26:$F28,"="&amp;$F23,EE26:EE28)</f>
        <v>0</v>
      </c>
      <c r="EF23" s="74">
        <f>SUMIF($F26:$F28,"="&amp;$F23,EF26:EF28)</f>
        <v>6</v>
      </c>
      <c r="EG23" s="74">
        <f t="shared" si="32"/>
        <v>102.625</v>
      </c>
      <c r="EH23" s="75">
        <f>SUMIF($F26:$F28,"="&amp;$F23,EH26:EH28)</f>
        <v>96.625</v>
      </c>
      <c r="EI23" s="73">
        <f>SUMIF($F26:$F28,"="&amp;$F23,EI26:EI28)</f>
        <v>0</v>
      </c>
      <c r="EJ23" s="74">
        <f>SUMIF($F26:$F28,"="&amp;$F23,EJ26:EJ28)</f>
        <v>0</v>
      </c>
      <c r="EK23" s="74">
        <f t="shared" si="33"/>
        <v>0</v>
      </c>
      <c r="EL23" s="74">
        <f>SUMIF($F26:$F28,"="&amp;$F23,EL26:EL28)</f>
        <v>0</v>
      </c>
      <c r="EM23" s="74">
        <f>SUMIF($F26:$F28,"="&amp;$F23,EM26:EM28)</f>
        <v>0</v>
      </c>
      <c r="EN23" s="74">
        <f>SUM(EO23:EP23)</f>
        <v>112.406</v>
      </c>
      <c r="EO23" s="74">
        <f t="shared" si="34"/>
        <v>112.406</v>
      </c>
      <c r="EP23" s="74">
        <f>SUMIF($F26:$F28,"="&amp;$F23,EP26:EP28)</f>
        <v>0</v>
      </c>
      <c r="EQ23" s="74">
        <f>SUMIF($F26:$F28,"="&amp;$F23,EQ26:EQ28)</f>
        <v>0</v>
      </c>
      <c r="ER23" s="74">
        <f>SUMIF($F26:$F28,"="&amp;$F23,ER26:ER28)</f>
        <v>6.8999999999999995</v>
      </c>
      <c r="ES23" s="74">
        <f t="shared" si="35"/>
        <v>119.30600000000001</v>
      </c>
      <c r="ET23" s="75">
        <f>SUMIF($F26:$F28,"="&amp;$F23,ET26:ET28)</f>
        <v>112.406</v>
      </c>
      <c r="EU23" s="73">
        <f>SUMIF($F26:$F28,"="&amp;$F23,EU26:EU28)</f>
        <v>0</v>
      </c>
      <c r="EV23" s="74">
        <f>SUMIF($F26:$F28,"="&amp;$F23,EV26:EV28)</f>
        <v>0</v>
      </c>
      <c r="EW23" s="74">
        <f t="shared" si="36"/>
        <v>0</v>
      </c>
      <c r="EX23" s="74">
        <f>SUMIF($F26:$F28,"="&amp;$F23,EX26:EX28)</f>
        <v>0</v>
      </c>
      <c r="EY23" s="74">
        <f>SUMIF($F26:$F28,"="&amp;$F23,EY26:EY28)</f>
        <v>0</v>
      </c>
      <c r="EZ23" s="74">
        <f>SUM(FA23:FB23)</f>
        <v>83.11208333333336</v>
      </c>
      <c r="FA23" s="74">
        <f t="shared" si="37"/>
        <v>83.11208333333336</v>
      </c>
      <c r="FB23" s="74">
        <f>SUMIF($F26:$F28,"="&amp;$F23,FB26:FB28)</f>
        <v>0</v>
      </c>
      <c r="FC23" s="74">
        <f>SUMIF($F26:$F28,"="&amp;$F23,FC26:FC28)</f>
        <v>0</v>
      </c>
      <c r="FD23" s="74">
        <f>SUMIF($F26:$F28,"="&amp;$F23,FD26:FD28)</f>
        <v>5.145000000000001</v>
      </c>
      <c r="FE23" s="74">
        <f t="shared" si="38"/>
        <v>88.25708333333336</v>
      </c>
      <c r="FF23" s="75">
        <f>SUMIF($F26:$F28,"="&amp;$F23,FF26:FF28)</f>
        <v>83.11208333333336</v>
      </c>
    </row>
    <row r="24" spans="1:162" s="76" customFormat="1" ht="12.75">
      <c r="A24" s="37"/>
      <c r="B24" s="37"/>
      <c r="C24" s="70" t="s">
        <v>76</v>
      </c>
      <c r="D24" s="71"/>
      <c r="E24" s="71"/>
      <c r="F24" s="72" t="s">
        <v>70</v>
      </c>
      <c r="G24" s="73">
        <f>SUMIF($F26:$F28,"="&amp;$F24,G26:G28)</f>
        <v>0</v>
      </c>
      <c r="H24" s="74">
        <f>SUMIF($F26:$F28,"="&amp;$F24,H26:H28)</f>
        <v>0</v>
      </c>
      <c r="I24" s="74">
        <f t="shared" si="0"/>
        <v>0</v>
      </c>
      <c r="J24" s="74">
        <f>SUMIF($F26:$F28,"="&amp;$F24,J26:J28)</f>
        <v>0</v>
      </c>
      <c r="K24" s="74">
        <f>SUMIF($F26:$F28,"="&amp;$F24,K26:K28)</f>
        <v>0</v>
      </c>
      <c r="L24" s="74">
        <f>SUM(M24:N24)</f>
        <v>1.653</v>
      </c>
      <c r="M24" s="74">
        <f t="shared" si="1"/>
        <v>1.653</v>
      </c>
      <c r="N24" s="74">
        <f>SUMIF($F26:$F28,"="&amp;$F24,N26:N28)</f>
        <v>0</v>
      </c>
      <c r="O24" s="74">
        <f>SUMIF($F26:$F28,"="&amp;$F24,O26:O28)</f>
        <v>0</v>
      </c>
      <c r="P24" s="74">
        <f>SUMIF($F26:$F28,"="&amp;$F24,P26:P28)</f>
        <v>0</v>
      </c>
      <c r="Q24" s="74">
        <f t="shared" si="2"/>
        <v>1.653</v>
      </c>
      <c r="R24" s="75">
        <f>SUMIF($F26:$F28,"="&amp;$F24,R26:R28)</f>
        <v>1.653</v>
      </c>
      <c r="S24" s="73">
        <f>SUMIF($F26:$F28,"="&amp;$F24,S26:S28)</f>
        <v>0</v>
      </c>
      <c r="T24" s="74">
        <f>SUMIF($F26:$F28,"="&amp;$F24,T26:T28)</f>
        <v>0</v>
      </c>
      <c r="U24" s="74">
        <f t="shared" si="3"/>
        <v>0</v>
      </c>
      <c r="V24" s="74">
        <f>SUMIF($F26:$F28,"="&amp;$F24,V26:V28)</f>
        <v>0</v>
      </c>
      <c r="W24" s="74">
        <f>SUMIF($F26:$F28,"="&amp;$F24,W26:W28)</f>
        <v>0</v>
      </c>
      <c r="X24" s="74">
        <f>SUM(Y24:Z24)</f>
        <v>1.83</v>
      </c>
      <c r="Y24" s="74">
        <f t="shared" si="4"/>
        <v>1.83</v>
      </c>
      <c r="Z24" s="74">
        <f>SUMIF($F26:$F28,"="&amp;$F24,Z26:Z28)</f>
        <v>0</v>
      </c>
      <c r="AA24" s="74">
        <f>SUMIF($F26:$F28,"="&amp;$F24,AA26:AA28)</f>
        <v>0</v>
      </c>
      <c r="AB24" s="74">
        <f>SUMIF($F26:$F28,"="&amp;$F24,AB26:AB28)</f>
        <v>0</v>
      </c>
      <c r="AC24" s="74">
        <f t="shared" si="5"/>
        <v>1.83</v>
      </c>
      <c r="AD24" s="75">
        <f>SUMIF($F26:$F28,"="&amp;$F24,AD26:AD28)</f>
        <v>1.83</v>
      </c>
      <c r="AE24" s="73">
        <f>SUMIF($F26:$F28,"="&amp;$F24,AE26:AE28)</f>
        <v>0</v>
      </c>
      <c r="AF24" s="74">
        <f>SUMIF($F26:$F28,"="&amp;$F24,AF26:AF28)</f>
        <v>0</v>
      </c>
      <c r="AG24" s="74">
        <f t="shared" si="6"/>
        <v>0</v>
      </c>
      <c r="AH24" s="74">
        <f>SUMIF($F26:$F28,"="&amp;$F24,AH26:AH28)</f>
        <v>0</v>
      </c>
      <c r="AI24" s="74">
        <f>SUMIF($F26:$F28,"="&amp;$F24,AI26:AI28)</f>
        <v>0</v>
      </c>
      <c r="AJ24" s="74">
        <f>SUM(AK24:AL24)</f>
        <v>1.787</v>
      </c>
      <c r="AK24" s="74">
        <f t="shared" si="7"/>
        <v>1.787</v>
      </c>
      <c r="AL24" s="74">
        <f>SUMIF($F26:$F28,"="&amp;$F24,AL26:AL28)</f>
        <v>0</v>
      </c>
      <c r="AM24" s="74">
        <f>SUMIF($F26:$F28,"="&amp;$F24,AM26:AM28)</f>
        <v>0</v>
      </c>
      <c r="AN24" s="74">
        <f>SUMIF($F26:$F28,"="&amp;$F24,AN26:AN28)</f>
        <v>0</v>
      </c>
      <c r="AO24" s="74">
        <f t="shared" si="8"/>
        <v>1.787</v>
      </c>
      <c r="AP24" s="75">
        <f>SUMIF($F26:$F28,"="&amp;$F24,AP26:AP28)</f>
        <v>1.787</v>
      </c>
      <c r="AQ24" s="73">
        <f>SUMIF($F26:$F28,"="&amp;$F24,AQ26:AQ28)</f>
        <v>0</v>
      </c>
      <c r="AR24" s="74">
        <f>SUMIF($F26:$F28,"="&amp;$F24,AR26:AR28)</f>
        <v>0</v>
      </c>
      <c r="AS24" s="74">
        <f t="shared" si="9"/>
        <v>0</v>
      </c>
      <c r="AT24" s="74">
        <f>SUMIF($F26:$F28,"="&amp;$F24,AT26:AT28)</f>
        <v>0</v>
      </c>
      <c r="AU24" s="74">
        <f>SUMIF($F26:$F28,"="&amp;$F24,AU26:AU28)</f>
        <v>0</v>
      </c>
      <c r="AV24" s="74">
        <f>SUM(AW24:AX24)</f>
        <v>2.952</v>
      </c>
      <c r="AW24" s="74">
        <f t="shared" si="10"/>
        <v>2.952</v>
      </c>
      <c r="AX24" s="74">
        <f>SUMIF($F26:$F28,"="&amp;$F24,AX26:AX28)</f>
        <v>0</v>
      </c>
      <c r="AY24" s="74">
        <f>SUMIF($F26:$F28,"="&amp;$F24,AY26:AY28)</f>
        <v>0</v>
      </c>
      <c r="AZ24" s="74">
        <f>SUMIF($F26:$F28,"="&amp;$F24,AZ26:AZ28)</f>
        <v>0</v>
      </c>
      <c r="BA24" s="74">
        <f t="shared" si="11"/>
        <v>2.952</v>
      </c>
      <c r="BB24" s="75">
        <f>SUMIF($F26:$F28,"="&amp;$F24,BB26:BB28)</f>
        <v>2.952</v>
      </c>
      <c r="BC24" s="73">
        <f>SUMIF($F26:$F28,"="&amp;$F24,BC26:BC28)</f>
        <v>0</v>
      </c>
      <c r="BD24" s="74">
        <f>SUMIF($F26:$F28,"="&amp;$F24,BD26:BD28)</f>
        <v>0</v>
      </c>
      <c r="BE24" s="74">
        <f t="shared" si="12"/>
        <v>0</v>
      </c>
      <c r="BF24" s="74">
        <f>SUMIF($F26:$F28,"="&amp;$F24,BF26:BF28)</f>
        <v>0</v>
      </c>
      <c r="BG24" s="74">
        <f>SUMIF($F26:$F28,"="&amp;$F24,BG26:BG28)</f>
        <v>0</v>
      </c>
      <c r="BH24" s="74">
        <f>SUM(BI24:BJ24)</f>
        <v>2.939</v>
      </c>
      <c r="BI24" s="74">
        <f t="shared" si="13"/>
        <v>2.939</v>
      </c>
      <c r="BJ24" s="74">
        <f>SUMIF($F26:$F28,"="&amp;$F24,BJ26:BJ28)</f>
        <v>0</v>
      </c>
      <c r="BK24" s="74">
        <f>SUMIF($F26:$F28,"="&amp;$F24,BK26:BK28)</f>
        <v>0</v>
      </c>
      <c r="BL24" s="74">
        <f>SUMIF($F26:$F28,"="&amp;$F24,BL26:BL28)</f>
        <v>0</v>
      </c>
      <c r="BM24" s="74">
        <f t="shared" si="14"/>
        <v>2.939</v>
      </c>
      <c r="BN24" s="75">
        <f>SUMIF($F26:$F28,"="&amp;$F24,BN26:BN28)</f>
        <v>2.939</v>
      </c>
      <c r="BO24" s="73">
        <f>SUMIF($F26:$F28,"="&amp;$F24,BO26:BO28)</f>
        <v>0</v>
      </c>
      <c r="BP24" s="74">
        <f>SUMIF($F26:$F28,"="&amp;$F24,BP26:BP28)</f>
        <v>0</v>
      </c>
      <c r="BQ24" s="74">
        <f t="shared" si="15"/>
        <v>0</v>
      </c>
      <c r="BR24" s="74">
        <f>SUMIF($F26:$F28,"="&amp;$F24,BR26:BR28)</f>
        <v>0</v>
      </c>
      <c r="BS24" s="74">
        <f>SUMIF($F26:$F28,"="&amp;$F24,BS26:BS28)</f>
        <v>0</v>
      </c>
      <c r="BT24" s="74">
        <f>SUM(BU24:BV24)</f>
        <v>2.492</v>
      </c>
      <c r="BU24" s="74">
        <f t="shared" si="16"/>
        <v>2.492</v>
      </c>
      <c r="BV24" s="74">
        <f>SUMIF($F26:$F28,"="&amp;$F24,BV26:BV28)</f>
        <v>0</v>
      </c>
      <c r="BW24" s="74">
        <f>SUMIF($F26:$F28,"="&amp;$F24,BW26:BW28)</f>
        <v>0</v>
      </c>
      <c r="BX24" s="74">
        <f>SUMIF($F26:$F28,"="&amp;$F24,BX26:BX28)</f>
        <v>0</v>
      </c>
      <c r="BY24" s="74">
        <f t="shared" si="17"/>
        <v>2.492</v>
      </c>
      <c r="BZ24" s="75">
        <f>SUMIF($F26:$F28,"="&amp;$F24,BZ26:BZ28)</f>
        <v>2.492</v>
      </c>
      <c r="CA24" s="73">
        <f>SUMIF($F26:$F28,"="&amp;$F24,CA26:CA28)</f>
        <v>0</v>
      </c>
      <c r="CB24" s="74">
        <f>SUMIF($F26:$F28,"="&amp;$F24,CB26:CB28)</f>
        <v>0</v>
      </c>
      <c r="CC24" s="74">
        <f t="shared" si="18"/>
        <v>0</v>
      </c>
      <c r="CD24" s="74">
        <f>SUMIF($F26:$F28,"="&amp;$F24,CD26:CD28)</f>
        <v>0</v>
      </c>
      <c r="CE24" s="74">
        <f>SUMIF($F26:$F28,"="&amp;$F24,CE26:CE28)</f>
        <v>0</v>
      </c>
      <c r="CF24" s="74">
        <f>SUM(CG24:CH24)</f>
        <v>1.342</v>
      </c>
      <c r="CG24" s="74">
        <f t="shared" si="19"/>
        <v>1.342</v>
      </c>
      <c r="CH24" s="74">
        <f>SUMIF($F26:$F28,"="&amp;$F24,CH26:CH28)</f>
        <v>0</v>
      </c>
      <c r="CI24" s="74">
        <f>SUMIF($F26:$F28,"="&amp;$F24,CI26:CI28)</f>
        <v>0</v>
      </c>
      <c r="CJ24" s="74">
        <f>SUMIF($F26:$F28,"="&amp;$F24,CJ26:CJ28)</f>
        <v>0</v>
      </c>
      <c r="CK24" s="74">
        <f t="shared" si="20"/>
        <v>1.342</v>
      </c>
      <c r="CL24" s="75">
        <f>SUMIF($F26:$F28,"="&amp;$F24,CL26:CL28)</f>
        <v>1.342</v>
      </c>
      <c r="CM24" s="73">
        <f>SUMIF($F26:$F28,"="&amp;$F24,CM26:CM28)</f>
        <v>0</v>
      </c>
      <c r="CN24" s="74">
        <f>SUMIF($F26:$F28,"="&amp;$F24,CN26:CN28)</f>
        <v>0</v>
      </c>
      <c r="CO24" s="74">
        <f t="shared" si="21"/>
        <v>0</v>
      </c>
      <c r="CP24" s="74">
        <f>SUMIF($F26:$F28,"="&amp;$F24,CP26:CP28)</f>
        <v>0</v>
      </c>
      <c r="CQ24" s="74">
        <f>SUMIF($F26:$F28,"="&amp;$F24,CQ26:CQ28)</f>
        <v>0</v>
      </c>
      <c r="CR24" s="74">
        <f>SUM(CS24:CT24)</f>
        <v>3.656</v>
      </c>
      <c r="CS24" s="74">
        <f t="shared" si="22"/>
        <v>3.656</v>
      </c>
      <c r="CT24" s="74">
        <f>SUMIF($F26:$F28,"="&amp;$F24,CT26:CT28)</f>
        <v>0</v>
      </c>
      <c r="CU24" s="74">
        <f>SUMIF($F26:$F28,"="&amp;$F24,CU26:CU28)</f>
        <v>0</v>
      </c>
      <c r="CV24" s="74">
        <f>SUMIF($F26:$F28,"="&amp;$F24,CV26:CV28)</f>
        <v>0</v>
      </c>
      <c r="CW24" s="74">
        <f t="shared" si="23"/>
        <v>3.656</v>
      </c>
      <c r="CX24" s="75">
        <f>SUMIF($F26:$F28,"="&amp;$F24,CX26:CX28)</f>
        <v>3.656</v>
      </c>
      <c r="CY24" s="73">
        <f>SUMIF($F26:$F28,"="&amp;$F24,CY26:CY28)</f>
        <v>0</v>
      </c>
      <c r="CZ24" s="74">
        <f>SUMIF($F26:$F28,"="&amp;$F24,CZ26:CZ28)</f>
        <v>0</v>
      </c>
      <c r="DA24" s="74">
        <f t="shared" si="24"/>
        <v>0</v>
      </c>
      <c r="DB24" s="74">
        <f>SUMIF($F26:$F28,"="&amp;$F24,DB26:DB28)</f>
        <v>0</v>
      </c>
      <c r="DC24" s="74">
        <f>SUMIF($F26:$F28,"="&amp;$F24,DC26:DC28)</f>
        <v>0</v>
      </c>
      <c r="DD24" s="74">
        <f>SUM(DE24:DF24)</f>
        <v>3.5</v>
      </c>
      <c r="DE24" s="74">
        <f t="shared" si="25"/>
        <v>3.5</v>
      </c>
      <c r="DF24" s="74">
        <f>SUMIF($F26:$F28,"="&amp;$F24,DF26:DF28)</f>
        <v>0</v>
      </c>
      <c r="DG24" s="74">
        <f>SUMIF($F26:$F28,"="&amp;$F24,DG26:DG28)</f>
        <v>0</v>
      </c>
      <c r="DH24" s="74">
        <f>SUMIF($F26:$F28,"="&amp;$F24,DH26:DH28)</f>
        <v>0</v>
      </c>
      <c r="DI24" s="74">
        <f t="shared" si="26"/>
        <v>3.5</v>
      </c>
      <c r="DJ24" s="75">
        <f>SUMIF($F26:$F28,"="&amp;$F24,DJ26:DJ28)</f>
        <v>3.5</v>
      </c>
      <c r="DK24" s="73">
        <f>SUMIF($F26:$F28,"="&amp;$F24,DK26:DK28)</f>
        <v>0</v>
      </c>
      <c r="DL24" s="74">
        <f>SUMIF($F26:$F28,"="&amp;$F24,DL26:DL28)</f>
        <v>0</v>
      </c>
      <c r="DM24" s="74">
        <f t="shared" si="27"/>
        <v>0</v>
      </c>
      <c r="DN24" s="74">
        <f>SUMIF($F26:$F28,"="&amp;$F24,DN26:DN28)</f>
        <v>0</v>
      </c>
      <c r="DO24" s="74">
        <f>SUMIF($F26:$F28,"="&amp;$F24,DO26:DO28)</f>
        <v>0</v>
      </c>
      <c r="DP24" s="74">
        <f>SUM(DQ24:DR24)</f>
        <v>3.535</v>
      </c>
      <c r="DQ24" s="74">
        <f t="shared" si="28"/>
        <v>3.535</v>
      </c>
      <c r="DR24" s="74">
        <f>SUMIF($F26:$F28,"="&amp;$F24,DR26:DR28)</f>
        <v>0</v>
      </c>
      <c r="DS24" s="74">
        <f>SUMIF($F26:$F28,"="&amp;$F24,DS26:DS28)</f>
        <v>0</v>
      </c>
      <c r="DT24" s="74">
        <f>SUMIF($F26:$F28,"="&amp;$F24,DT26:DT28)</f>
        <v>0</v>
      </c>
      <c r="DU24" s="74">
        <f t="shared" si="29"/>
        <v>3.535</v>
      </c>
      <c r="DV24" s="75">
        <f>SUMIF($F26:$F28,"="&amp;$F24,DV26:DV28)</f>
        <v>3.535</v>
      </c>
      <c r="DW24" s="73">
        <f>SUMIF($F26:$F28,"="&amp;$F24,DW26:DW28)</f>
        <v>0</v>
      </c>
      <c r="DX24" s="74">
        <f>SUMIF($F26:$F28,"="&amp;$F24,DX26:DX28)</f>
        <v>0</v>
      </c>
      <c r="DY24" s="74">
        <f t="shared" si="30"/>
        <v>0</v>
      </c>
      <c r="DZ24" s="74">
        <f>SUMIF($F26:$F28,"="&amp;$F24,DZ26:DZ28)</f>
        <v>0</v>
      </c>
      <c r="EA24" s="74">
        <f>SUMIF($F26:$F28,"="&amp;$F24,EA26:EA28)</f>
        <v>0</v>
      </c>
      <c r="EB24" s="74">
        <f>SUM(EC24:ED24)</f>
        <v>3.375</v>
      </c>
      <c r="EC24" s="74">
        <f t="shared" si="31"/>
        <v>3.375</v>
      </c>
      <c r="ED24" s="74">
        <f>SUMIF($F26:$F28,"="&amp;$F24,ED26:ED28)</f>
        <v>0</v>
      </c>
      <c r="EE24" s="74">
        <f>SUMIF($F26:$F28,"="&amp;$F24,EE26:EE28)</f>
        <v>0</v>
      </c>
      <c r="EF24" s="74">
        <f>SUMIF($F26:$F28,"="&amp;$F24,EF26:EF28)</f>
        <v>0</v>
      </c>
      <c r="EG24" s="74">
        <f t="shared" si="32"/>
        <v>3.375</v>
      </c>
      <c r="EH24" s="75">
        <f>SUMIF($F26:$F28,"="&amp;$F24,EH26:EH28)</f>
        <v>3.375</v>
      </c>
      <c r="EI24" s="73">
        <f>SUMIF($F26:$F28,"="&amp;$F24,EI26:EI28)</f>
        <v>0</v>
      </c>
      <c r="EJ24" s="74">
        <f>SUMIF($F26:$F28,"="&amp;$F24,EJ26:EJ28)</f>
        <v>0</v>
      </c>
      <c r="EK24" s="74">
        <f t="shared" si="33"/>
        <v>0</v>
      </c>
      <c r="EL24" s="74">
        <f>SUMIF($F26:$F28,"="&amp;$F24,EL26:EL28)</f>
        <v>0</v>
      </c>
      <c r="EM24" s="74">
        <f>SUMIF($F26:$F28,"="&amp;$F24,EM26:EM28)</f>
        <v>0</v>
      </c>
      <c r="EN24" s="74">
        <f>SUM(EO24:EP24)</f>
        <v>2.594</v>
      </c>
      <c r="EO24" s="74">
        <f t="shared" si="34"/>
        <v>2.594</v>
      </c>
      <c r="EP24" s="74">
        <f>SUMIF($F26:$F28,"="&amp;$F24,EP26:EP28)</f>
        <v>0</v>
      </c>
      <c r="EQ24" s="74">
        <f>SUMIF($F26:$F28,"="&amp;$F24,EQ26:EQ28)</f>
        <v>0</v>
      </c>
      <c r="ER24" s="74">
        <f>SUMIF($F26:$F28,"="&amp;$F24,ER26:ER28)</f>
        <v>0</v>
      </c>
      <c r="ES24" s="74">
        <f t="shared" si="35"/>
        <v>2.594</v>
      </c>
      <c r="ET24" s="75">
        <f>SUMIF($F26:$F28,"="&amp;$F24,ET26:ET28)</f>
        <v>2.594</v>
      </c>
      <c r="EU24" s="73">
        <f>SUMIF($F26:$F28,"="&amp;$F24,EU26:EU28)</f>
        <v>0</v>
      </c>
      <c r="EV24" s="74">
        <f>SUMIF($F26:$F28,"="&amp;$F24,EV26:EV28)</f>
        <v>0</v>
      </c>
      <c r="EW24" s="74">
        <f t="shared" si="36"/>
        <v>0</v>
      </c>
      <c r="EX24" s="74">
        <f>SUMIF($F26:$F28,"="&amp;$F24,EX26:EX28)</f>
        <v>0</v>
      </c>
      <c r="EY24" s="74">
        <f>SUMIF($F26:$F28,"="&amp;$F24,EY26:EY28)</f>
        <v>0</v>
      </c>
      <c r="EZ24" s="74">
        <f>SUM(FA24:FB24)</f>
        <v>2.637916666666667</v>
      </c>
      <c r="FA24" s="74">
        <f t="shared" si="37"/>
        <v>2.637916666666667</v>
      </c>
      <c r="FB24" s="74">
        <f>SUMIF($F26:$F28,"="&amp;$F24,FB26:FB28)</f>
        <v>0</v>
      </c>
      <c r="FC24" s="74">
        <f>SUMIF($F26:$F28,"="&amp;$F24,FC26:FC28)</f>
        <v>0</v>
      </c>
      <c r="FD24" s="74">
        <f>SUMIF($F26:$F28,"="&amp;$F24,FD26:FD28)</f>
        <v>0</v>
      </c>
      <c r="FE24" s="74">
        <f t="shared" si="38"/>
        <v>2.637916666666667</v>
      </c>
      <c r="FF24" s="75">
        <f>SUMIF($F26:$F28,"="&amp;$F24,FF26:FF28)</f>
        <v>2.637916666666667</v>
      </c>
    </row>
    <row r="25" spans="1:162" s="76" customFormat="1" ht="12.75">
      <c r="A25" s="37"/>
      <c r="B25" s="37"/>
      <c r="C25" s="70" t="s">
        <v>77</v>
      </c>
      <c r="D25" s="71"/>
      <c r="E25" s="71"/>
      <c r="F25" s="72" t="s">
        <v>66</v>
      </c>
      <c r="G25" s="73">
        <f>SUM(G26:G28)/2</f>
        <v>0</v>
      </c>
      <c r="H25" s="74">
        <f>SUM(H26:H28)/2</f>
        <v>0</v>
      </c>
      <c r="I25" s="74">
        <f t="shared" si="0"/>
        <v>0</v>
      </c>
      <c r="J25" s="74">
        <f>SUM(J26:J28)/2</f>
        <v>0</v>
      </c>
      <c r="K25" s="74">
        <f>SUM(K26:K28)/2</f>
        <v>0</v>
      </c>
      <c r="L25" s="74">
        <f>SUM(M25:N25)</f>
        <v>122.99999999999999</v>
      </c>
      <c r="M25" s="74">
        <f t="shared" si="1"/>
        <v>122.99999999999999</v>
      </c>
      <c r="N25" s="74">
        <f>SUM(N26:N28)/2</f>
        <v>0</v>
      </c>
      <c r="O25" s="74">
        <f>SUM(O26:O28)/2</f>
        <v>0</v>
      </c>
      <c r="P25" s="74">
        <f>SUM(P26:P28)/2</f>
        <v>7.38</v>
      </c>
      <c r="Q25" s="74">
        <f t="shared" si="2"/>
        <v>130.38</v>
      </c>
      <c r="R25" s="75">
        <f>SUM(R26:R28)/2</f>
        <v>122.99999999999999</v>
      </c>
      <c r="S25" s="73">
        <f>SUM(S26:S28)/2</f>
        <v>0</v>
      </c>
      <c r="T25" s="74">
        <f>SUM(T26:T28)/2</f>
        <v>0</v>
      </c>
      <c r="U25" s="74">
        <f t="shared" si="3"/>
        <v>0</v>
      </c>
      <c r="V25" s="74">
        <f>SUM(V26:V28)/2</f>
        <v>0</v>
      </c>
      <c r="W25" s="74">
        <f>SUM(W26:W28)/2</f>
        <v>0</v>
      </c>
      <c r="X25" s="74">
        <f>SUM(Y25:Z25)</f>
        <v>117.00000000000001</v>
      </c>
      <c r="Y25" s="74">
        <f t="shared" si="4"/>
        <v>117.00000000000001</v>
      </c>
      <c r="Z25" s="74">
        <f>SUM(Z26:Z28)/2</f>
        <v>0</v>
      </c>
      <c r="AA25" s="74">
        <f>SUM(AA26:AA28)/2</f>
        <v>0</v>
      </c>
      <c r="AB25" s="74">
        <f>SUM(AB26:AB28)/2</f>
        <v>7.02</v>
      </c>
      <c r="AC25" s="74">
        <f t="shared" si="5"/>
        <v>124.02000000000001</v>
      </c>
      <c r="AD25" s="75">
        <f>SUM(AD26:AD28)/2</f>
        <v>117.00000000000001</v>
      </c>
      <c r="AE25" s="73">
        <f>SUM(AE26:AE28)/2</f>
        <v>0</v>
      </c>
      <c r="AF25" s="74">
        <f>SUM(AF26:AF28)/2</f>
        <v>0</v>
      </c>
      <c r="AG25" s="74">
        <f t="shared" si="6"/>
        <v>0</v>
      </c>
      <c r="AH25" s="74">
        <f>SUM(AH26:AH28)/2</f>
        <v>0</v>
      </c>
      <c r="AI25" s="74">
        <f>SUM(AI26:AI28)/2</f>
        <v>0</v>
      </c>
      <c r="AJ25" s="74">
        <f>SUM(AK25:AL25)</f>
        <v>103</v>
      </c>
      <c r="AK25" s="74">
        <f t="shared" si="7"/>
        <v>103</v>
      </c>
      <c r="AL25" s="74">
        <f>SUM(AL26:AL28)/2</f>
        <v>0</v>
      </c>
      <c r="AM25" s="74">
        <f>SUM(AM26:AM28)/2</f>
        <v>0</v>
      </c>
      <c r="AN25" s="74">
        <f>SUM(AN26:AN28)/2</f>
        <v>6.18</v>
      </c>
      <c r="AO25" s="74">
        <f t="shared" si="8"/>
        <v>109.18</v>
      </c>
      <c r="AP25" s="75">
        <f>SUM(AP26:AP28)/2</f>
        <v>103</v>
      </c>
      <c r="AQ25" s="73">
        <f>SUM(AQ26:AQ28)/2</f>
        <v>0</v>
      </c>
      <c r="AR25" s="74">
        <f>SUM(AR26:AR28)/2</f>
        <v>0</v>
      </c>
      <c r="AS25" s="74">
        <f t="shared" si="9"/>
        <v>0</v>
      </c>
      <c r="AT25" s="74">
        <f>SUM(AT26:AT28)/2</f>
        <v>0</v>
      </c>
      <c r="AU25" s="74">
        <f>SUM(AU26:AU28)/2</f>
        <v>0</v>
      </c>
      <c r="AV25" s="74">
        <f>SUM(AW25:AX25)</f>
        <v>81</v>
      </c>
      <c r="AW25" s="74">
        <f t="shared" si="10"/>
        <v>81</v>
      </c>
      <c r="AX25" s="74">
        <f>SUM(AX26:AX28)/2</f>
        <v>0</v>
      </c>
      <c r="AY25" s="74">
        <f>SUM(AY26:AY28)/2</f>
        <v>0</v>
      </c>
      <c r="AZ25" s="74">
        <f>SUM(AZ26:AZ28)/2</f>
        <v>4.859999999999999</v>
      </c>
      <c r="BA25" s="74">
        <f t="shared" si="11"/>
        <v>85.86</v>
      </c>
      <c r="BB25" s="75">
        <f>SUM(BB26:BB28)/2</f>
        <v>81</v>
      </c>
      <c r="BC25" s="73">
        <f>SUM(BC26:BC28)/2</f>
        <v>0</v>
      </c>
      <c r="BD25" s="74">
        <f>SUM(BD26:BD28)/2</f>
        <v>0</v>
      </c>
      <c r="BE25" s="74">
        <f t="shared" si="12"/>
        <v>0</v>
      </c>
      <c r="BF25" s="74">
        <f>SUM(BF26:BF28)/2</f>
        <v>0</v>
      </c>
      <c r="BG25" s="74">
        <f>SUM(BG26:BG28)/2</f>
        <v>0</v>
      </c>
      <c r="BH25" s="74">
        <f>SUM(BI25:BJ25)</f>
        <v>68</v>
      </c>
      <c r="BI25" s="74">
        <f t="shared" si="13"/>
        <v>68</v>
      </c>
      <c r="BJ25" s="74">
        <f>SUM(BJ26:BJ28)/2</f>
        <v>0</v>
      </c>
      <c r="BK25" s="74">
        <f>SUM(BK26:BK28)/2</f>
        <v>0</v>
      </c>
      <c r="BL25" s="74">
        <f>SUM(BL26:BL28)/2</f>
        <v>4.08</v>
      </c>
      <c r="BM25" s="74">
        <f t="shared" si="14"/>
        <v>72.08</v>
      </c>
      <c r="BN25" s="75">
        <f>SUM(BN26:BN28)/2</f>
        <v>68</v>
      </c>
      <c r="BO25" s="73">
        <f>SUM(BO26:BO28)/2</f>
        <v>0</v>
      </c>
      <c r="BP25" s="74">
        <f>SUM(BP26:BP28)/2</f>
        <v>0</v>
      </c>
      <c r="BQ25" s="74">
        <f t="shared" si="15"/>
        <v>0</v>
      </c>
      <c r="BR25" s="74">
        <f>SUM(BR26:BR28)/2</f>
        <v>0</v>
      </c>
      <c r="BS25" s="74">
        <f>SUM(BS26:BS28)/2</f>
        <v>0</v>
      </c>
      <c r="BT25" s="74">
        <f>SUM(BU25:BV25)</f>
        <v>54.00000000000001</v>
      </c>
      <c r="BU25" s="74">
        <f t="shared" si="16"/>
        <v>54.00000000000001</v>
      </c>
      <c r="BV25" s="74">
        <f>SUM(BV26:BV28)/2</f>
        <v>0</v>
      </c>
      <c r="BW25" s="74">
        <f>SUM(BW26:BW28)/2</f>
        <v>0</v>
      </c>
      <c r="BX25" s="74">
        <f>SUM(BX26:BX28)/2</f>
        <v>3.2399999999999998</v>
      </c>
      <c r="BY25" s="74">
        <f t="shared" si="17"/>
        <v>57.24000000000001</v>
      </c>
      <c r="BZ25" s="75">
        <f>SUM(BZ26:BZ28)/2</f>
        <v>54.00000000000001</v>
      </c>
      <c r="CA25" s="73">
        <f>SUM(CA26:CA28)/2</f>
        <v>0</v>
      </c>
      <c r="CB25" s="74">
        <f>SUM(CB26:CB28)/2</f>
        <v>0</v>
      </c>
      <c r="CC25" s="74">
        <f t="shared" si="18"/>
        <v>0</v>
      </c>
      <c r="CD25" s="74">
        <f>SUM(CD26:CD28)/2</f>
        <v>0</v>
      </c>
      <c r="CE25" s="74">
        <f>SUM(CE26:CE28)/2</f>
        <v>0</v>
      </c>
      <c r="CF25" s="74">
        <f>SUM(CG25:CH25)</f>
        <v>51</v>
      </c>
      <c r="CG25" s="74">
        <f t="shared" si="19"/>
        <v>51</v>
      </c>
      <c r="CH25" s="74">
        <f>SUM(CH26:CH28)/2</f>
        <v>0</v>
      </c>
      <c r="CI25" s="74">
        <f>SUM(CI26:CI28)/2</f>
        <v>0</v>
      </c>
      <c r="CJ25" s="74">
        <f>SUM(CJ26:CJ28)/2</f>
        <v>3.06</v>
      </c>
      <c r="CK25" s="74">
        <f t="shared" si="20"/>
        <v>54.06</v>
      </c>
      <c r="CL25" s="75">
        <f>SUM(CL26:CL28)/2</f>
        <v>51</v>
      </c>
      <c r="CM25" s="73">
        <f>SUM(CM26:CM28)/2</f>
        <v>0</v>
      </c>
      <c r="CN25" s="74">
        <f>SUM(CN26:CN28)/2</f>
        <v>0</v>
      </c>
      <c r="CO25" s="74">
        <f t="shared" si="21"/>
        <v>0</v>
      </c>
      <c r="CP25" s="74">
        <f>SUM(CP26:CP28)/2</f>
        <v>0</v>
      </c>
      <c r="CQ25" s="74">
        <f>SUM(CQ26:CQ28)/2</f>
        <v>0</v>
      </c>
      <c r="CR25" s="74">
        <f>SUM(CS25:CT25)</f>
        <v>56</v>
      </c>
      <c r="CS25" s="74">
        <f t="shared" si="22"/>
        <v>56</v>
      </c>
      <c r="CT25" s="74">
        <f>SUM(CT26:CT28)/2</f>
        <v>0</v>
      </c>
      <c r="CU25" s="74">
        <f>SUM(CU26:CU28)/2</f>
        <v>0</v>
      </c>
      <c r="CV25" s="74">
        <f>SUM(CV26:CV28)/2</f>
        <v>3.36</v>
      </c>
      <c r="CW25" s="74">
        <f t="shared" si="23"/>
        <v>59.36</v>
      </c>
      <c r="CX25" s="75">
        <f>SUM(CX26:CX28)/2</f>
        <v>56</v>
      </c>
      <c r="CY25" s="73">
        <f>SUM(CY26:CY28)/2</f>
        <v>0</v>
      </c>
      <c r="CZ25" s="74">
        <f>SUM(CZ26:CZ28)/2</f>
        <v>0</v>
      </c>
      <c r="DA25" s="74">
        <f t="shared" si="24"/>
        <v>0</v>
      </c>
      <c r="DB25" s="74">
        <f>SUM(DB26:DB28)/2</f>
        <v>0</v>
      </c>
      <c r="DC25" s="74">
        <f>SUM(DC26:DC28)/2</f>
        <v>0</v>
      </c>
      <c r="DD25" s="74">
        <f>SUM(DE25:DF25)</f>
        <v>72</v>
      </c>
      <c r="DE25" s="74">
        <f t="shared" si="25"/>
        <v>72</v>
      </c>
      <c r="DF25" s="74">
        <f>SUM(DF26:DF28)/2</f>
        <v>0</v>
      </c>
      <c r="DG25" s="74">
        <f>SUM(DG26:DG28)/2</f>
        <v>0</v>
      </c>
      <c r="DH25" s="74">
        <f>SUM(DH26:DH28)/2</f>
        <v>4.32</v>
      </c>
      <c r="DI25" s="74">
        <f t="shared" si="26"/>
        <v>76.32</v>
      </c>
      <c r="DJ25" s="75">
        <f>SUM(DJ26:DJ28)/2</f>
        <v>72</v>
      </c>
      <c r="DK25" s="73">
        <f>SUM(DK26:DK28)/2</f>
        <v>0</v>
      </c>
      <c r="DL25" s="74">
        <f>SUM(DL26:DL28)/2</f>
        <v>0</v>
      </c>
      <c r="DM25" s="74">
        <f t="shared" si="27"/>
        <v>0</v>
      </c>
      <c r="DN25" s="74">
        <f>SUM(DN26:DN28)/2</f>
        <v>0</v>
      </c>
      <c r="DO25" s="74">
        <f>SUM(DO26:DO28)/2</f>
        <v>0</v>
      </c>
      <c r="DP25" s="74">
        <f>SUM(DQ25:DR25)</f>
        <v>89</v>
      </c>
      <c r="DQ25" s="74">
        <f t="shared" si="28"/>
        <v>89</v>
      </c>
      <c r="DR25" s="74">
        <f>SUM(DR26:DR28)/2</f>
        <v>0</v>
      </c>
      <c r="DS25" s="74">
        <f>SUM(DS26:DS28)/2</f>
        <v>0</v>
      </c>
      <c r="DT25" s="74">
        <f>SUM(DT26:DT28)/2</f>
        <v>5.34</v>
      </c>
      <c r="DU25" s="74">
        <f t="shared" si="29"/>
        <v>94.34</v>
      </c>
      <c r="DV25" s="75">
        <f>SUM(DV26:DV28)/2</f>
        <v>89</v>
      </c>
      <c r="DW25" s="73">
        <f>SUM(DW26:DW28)/2</f>
        <v>0</v>
      </c>
      <c r="DX25" s="74">
        <f>SUM(DX26:DX28)/2</f>
        <v>0</v>
      </c>
      <c r="DY25" s="74">
        <f t="shared" si="30"/>
        <v>0</v>
      </c>
      <c r="DZ25" s="74">
        <f>SUM(DZ26:DZ28)/2</f>
        <v>0</v>
      </c>
      <c r="EA25" s="74">
        <f>SUM(EA26:EA28)/2</f>
        <v>0</v>
      </c>
      <c r="EB25" s="74">
        <f>SUM(EC25:ED25)</f>
        <v>100</v>
      </c>
      <c r="EC25" s="74">
        <f t="shared" si="31"/>
        <v>100</v>
      </c>
      <c r="ED25" s="74">
        <f>SUM(ED26:ED28)/2</f>
        <v>0</v>
      </c>
      <c r="EE25" s="74">
        <f>SUM(EE26:EE28)/2</f>
        <v>0</v>
      </c>
      <c r="EF25" s="74">
        <f>SUM(EF26:EF28)/2</f>
        <v>6</v>
      </c>
      <c r="EG25" s="74">
        <f t="shared" si="32"/>
        <v>106</v>
      </c>
      <c r="EH25" s="75">
        <f>SUM(EH26:EH28)/2</f>
        <v>100</v>
      </c>
      <c r="EI25" s="73">
        <f>SUM(EI26:EI28)/2</f>
        <v>0</v>
      </c>
      <c r="EJ25" s="74">
        <f>SUM(EJ26:EJ28)/2</f>
        <v>0</v>
      </c>
      <c r="EK25" s="74">
        <f t="shared" si="33"/>
        <v>0</v>
      </c>
      <c r="EL25" s="74">
        <f>SUM(EL26:EL28)/2</f>
        <v>0</v>
      </c>
      <c r="EM25" s="74">
        <f>SUM(EM26:EM28)/2</f>
        <v>0</v>
      </c>
      <c r="EN25" s="74">
        <f>SUM(EO25:EP25)</f>
        <v>115</v>
      </c>
      <c r="EO25" s="74">
        <f t="shared" si="34"/>
        <v>115</v>
      </c>
      <c r="EP25" s="74">
        <f>SUM(EP26:EP28)/2</f>
        <v>0</v>
      </c>
      <c r="EQ25" s="74">
        <f>SUM(EQ26:EQ28)/2</f>
        <v>0</v>
      </c>
      <c r="ER25" s="74">
        <f>SUM(ER26:ER28)/2</f>
        <v>6.8999999999999995</v>
      </c>
      <c r="ES25" s="74">
        <f t="shared" si="35"/>
        <v>121.9</v>
      </c>
      <c r="ET25" s="75">
        <f>SUM(ET26:ET28)/2</f>
        <v>115</v>
      </c>
      <c r="EU25" s="73">
        <f>SUM(EU26:EU28)/2</f>
        <v>0</v>
      </c>
      <c r="EV25" s="74">
        <f>SUM(EV26:EV28)/2</f>
        <v>0</v>
      </c>
      <c r="EW25" s="74">
        <f t="shared" si="36"/>
        <v>0</v>
      </c>
      <c r="EX25" s="74">
        <f>SUM(EX26:EX28)/2</f>
        <v>0</v>
      </c>
      <c r="EY25" s="74">
        <f>SUM(EY26:EY28)/2</f>
        <v>0</v>
      </c>
      <c r="EZ25" s="74">
        <f>SUM(FA25:FB25)</f>
        <v>85.75000000000001</v>
      </c>
      <c r="FA25" s="74">
        <f t="shared" si="37"/>
        <v>85.75000000000001</v>
      </c>
      <c r="FB25" s="74">
        <f>SUM(FB26:FB28)/2</f>
        <v>0</v>
      </c>
      <c r="FC25" s="74">
        <f>SUM(FC26:FC28)/2</f>
        <v>0</v>
      </c>
      <c r="FD25" s="74">
        <f>SUM(FD26:FD28)/2</f>
        <v>5.145000000000001</v>
      </c>
      <c r="FE25" s="74">
        <f t="shared" si="38"/>
        <v>90.89500000000001</v>
      </c>
      <c r="FF25" s="75">
        <f>SUM(FF26:FF28)/2</f>
        <v>85.75000000000001</v>
      </c>
    </row>
    <row r="26" spans="1:162" s="76" customFormat="1" ht="12.75">
      <c r="A26" s="37"/>
      <c r="B26" s="37"/>
      <c r="C26" s="70" t="s">
        <v>33</v>
      </c>
      <c r="D26" s="71"/>
      <c r="E26" s="81" t="s">
        <v>78</v>
      </c>
      <c r="F26" s="72" t="s">
        <v>66</v>
      </c>
      <c r="G26" s="78"/>
      <c r="H26" s="77"/>
      <c r="I26" s="77"/>
      <c r="J26" s="77"/>
      <c r="K26" s="77"/>
      <c r="L26" s="77"/>
      <c r="M26" s="74">
        <f t="shared" si="1"/>
        <v>123</v>
      </c>
      <c r="N26" s="77"/>
      <c r="O26" s="77"/>
      <c r="P26" s="74">
        <f>SUM(P27:P28)</f>
        <v>7.38</v>
      </c>
      <c r="Q26" s="74">
        <f t="shared" si="2"/>
        <v>130.38</v>
      </c>
      <c r="R26" s="75">
        <f>SUM(R27:R28)</f>
        <v>123</v>
      </c>
      <c r="S26" s="78"/>
      <c r="T26" s="77"/>
      <c r="U26" s="77"/>
      <c r="V26" s="77"/>
      <c r="W26" s="77"/>
      <c r="X26" s="77"/>
      <c r="Y26" s="74">
        <f t="shared" si="4"/>
        <v>117</v>
      </c>
      <c r="Z26" s="77"/>
      <c r="AA26" s="77"/>
      <c r="AB26" s="74">
        <f>SUM(AB27:AB28)</f>
        <v>7.02</v>
      </c>
      <c r="AC26" s="74">
        <f t="shared" si="5"/>
        <v>124.02</v>
      </c>
      <c r="AD26" s="75">
        <f>SUM(AD27:AD28)</f>
        <v>117</v>
      </c>
      <c r="AE26" s="78"/>
      <c r="AF26" s="77"/>
      <c r="AG26" s="77"/>
      <c r="AH26" s="77"/>
      <c r="AI26" s="77"/>
      <c r="AJ26" s="77"/>
      <c r="AK26" s="74">
        <f t="shared" si="7"/>
        <v>103</v>
      </c>
      <c r="AL26" s="77"/>
      <c r="AM26" s="77"/>
      <c r="AN26" s="74">
        <f>SUM(AN27:AN28)</f>
        <v>6.18</v>
      </c>
      <c r="AO26" s="74">
        <f t="shared" si="8"/>
        <v>109.18</v>
      </c>
      <c r="AP26" s="75">
        <f>SUM(AP27:AP28)</f>
        <v>103</v>
      </c>
      <c r="AQ26" s="78"/>
      <c r="AR26" s="77"/>
      <c r="AS26" s="77"/>
      <c r="AT26" s="77"/>
      <c r="AU26" s="77"/>
      <c r="AV26" s="77"/>
      <c r="AW26" s="74">
        <f t="shared" si="10"/>
        <v>81</v>
      </c>
      <c r="AX26" s="77"/>
      <c r="AY26" s="77"/>
      <c r="AZ26" s="74">
        <f>SUM(AZ27:AZ28)</f>
        <v>4.859999999999999</v>
      </c>
      <c r="BA26" s="74">
        <f t="shared" si="11"/>
        <v>85.86</v>
      </c>
      <c r="BB26" s="75">
        <f>SUM(BB27:BB28)</f>
        <v>81</v>
      </c>
      <c r="BC26" s="78"/>
      <c r="BD26" s="77"/>
      <c r="BE26" s="77"/>
      <c r="BF26" s="77"/>
      <c r="BG26" s="77"/>
      <c r="BH26" s="77"/>
      <c r="BI26" s="74">
        <f t="shared" si="13"/>
        <v>68</v>
      </c>
      <c r="BJ26" s="77"/>
      <c r="BK26" s="77"/>
      <c r="BL26" s="74">
        <f>SUM(BL27:BL28)</f>
        <v>4.08</v>
      </c>
      <c r="BM26" s="74">
        <f t="shared" si="14"/>
        <v>72.08</v>
      </c>
      <c r="BN26" s="75">
        <f>SUM(BN27:BN28)</f>
        <v>68</v>
      </c>
      <c r="BO26" s="78"/>
      <c r="BP26" s="77"/>
      <c r="BQ26" s="77"/>
      <c r="BR26" s="77"/>
      <c r="BS26" s="77"/>
      <c r="BT26" s="77"/>
      <c r="BU26" s="74">
        <f t="shared" si="16"/>
        <v>54</v>
      </c>
      <c r="BV26" s="77"/>
      <c r="BW26" s="77"/>
      <c r="BX26" s="74">
        <f>SUM(BX27:BX28)</f>
        <v>3.2399999999999998</v>
      </c>
      <c r="BY26" s="74">
        <f t="shared" si="17"/>
        <v>57.24</v>
      </c>
      <c r="BZ26" s="75">
        <f>SUM(BZ27:BZ28)</f>
        <v>54</v>
      </c>
      <c r="CA26" s="78"/>
      <c r="CB26" s="77"/>
      <c r="CC26" s="77"/>
      <c r="CD26" s="77"/>
      <c r="CE26" s="77"/>
      <c r="CF26" s="77"/>
      <c r="CG26" s="74">
        <f t="shared" si="19"/>
        <v>51</v>
      </c>
      <c r="CH26" s="77"/>
      <c r="CI26" s="77"/>
      <c r="CJ26" s="74">
        <f>SUM(CJ27:CJ28)</f>
        <v>3.06</v>
      </c>
      <c r="CK26" s="74">
        <f t="shared" si="20"/>
        <v>54.06</v>
      </c>
      <c r="CL26" s="75">
        <f>SUM(CL27:CL28)</f>
        <v>51</v>
      </c>
      <c r="CM26" s="78"/>
      <c r="CN26" s="77"/>
      <c r="CO26" s="77"/>
      <c r="CP26" s="77"/>
      <c r="CQ26" s="77"/>
      <c r="CR26" s="77"/>
      <c r="CS26" s="74">
        <f t="shared" si="22"/>
        <v>56</v>
      </c>
      <c r="CT26" s="77"/>
      <c r="CU26" s="77"/>
      <c r="CV26" s="74">
        <f>SUM(CV27:CV28)</f>
        <v>3.36</v>
      </c>
      <c r="CW26" s="74">
        <f t="shared" si="23"/>
        <v>59.36</v>
      </c>
      <c r="CX26" s="75">
        <f>SUM(CX27:CX28)</f>
        <v>56</v>
      </c>
      <c r="CY26" s="78"/>
      <c r="CZ26" s="77"/>
      <c r="DA26" s="77"/>
      <c r="DB26" s="77"/>
      <c r="DC26" s="77"/>
      <c r="DD26" s="77"/>
      <c r="DE26" s="74">
        <f t="shared" si="25"/>
        <v>72</v>
      </c>
      <c r="DF26" s="77"/>
      <c r="DG26" s="77"/>
      <c r="DH26" s="74">
        <f>SUM(DH27:DH28)</f>
        <v>4.32</v>
      </c>
      <c r="DI26" s="74">
        <f t="shared" si="26"/>
        <v>76.32</v>
      </c>
      <c r="DJ26" s="75">
        <f>SUM(DJ27:DJ28)</f>
        <v>72</v>
      </c>
      <c r="DK26" s="78"/>
      <c r="DL26" s="77"/>
      <c r="DM26" s="77"/>
      <c r="DN26" s="77"/>
      <c r="DO26" s="77"/>
      <c r="DP26" s="77"/>
      <c r="DQ26" s="74">
        <f t="shared" si="28"/>
        <v>89</v>
      </c>
      <c r="DR26" s="77"/>
      <c r="DS26" s="77"/>
      <c r="DT26" s="74">
        <f>SUM(DT27:DT28)</f>
        <v>5.34</v>
      </c>
      <c r="DU26" s="74">
        <f t="shared" si="29"/>
        <v>94.34</v>
      </c>
      <c r="DV26" s="75">
        <f>SUM(DV27:DV28)</f>
        <v>89</v>
      </c>
      <c r="DW26" s="78"/>
      <c r="DX26" s="77"/>
      <c r="DY26" s="77"/>
      <c r="DZ26" s="77"/>
      <c r="EA26" s="77"/>
      <c r="EB26" s="77"/>
      <c r="EC26" s="74">
        <f t="shared" si="31"/>
        <v>100</v>
      </c>
      <c r="ED26" s="77"/>
      <c r="EE26" s="77"/>
      <c r="EF26" s="74">
        <f>SUM(EF27:EF28)</f>
        <v>6</v>
      </c>
      <c r="EG26" s="74">
        <f t="shared" si="32"/>
        <v>106</v>
      </c>
      <c r="EH26" s="75">
        <f>SUM(EH27:EH28)</f>
        <v>100</v>
      </c>
      <c r="EI26" s="78"/>
      <c r="EJ26" s="77"/>
      <c r="EK26" s="77"/>
      <c r="EL26" s="77"/>
      <c r="EM26" s="77"/>
      <c r="EN26" s="77"/>
      <c r="EO26" s="74">
        <f t="shared" si="34"/>
        <v>115</v>
      </c>
      <c r="EP26" s="77"/>
      <c r="EQ26" s="77"/>
      <c r="ER26" s="74">
        <f>SUM(ER27:ER28)</f>
        <v>6.8999999999999995</v>
      </c>
      <c r="ES26" s="74">
        <f t="shared" si="35"/>
        <v>121.9</v>
      </c>
      <c r="ET26" s="75">
        <f>SUM(ET27:ET28)</f>
        <v>115</v>
      </c>
      <c r="EU26" s="78"/>
      <c r="EV26" s="77"/>
      <c r="EW26" s="77"/>
      <c r="EX26" s="77"/>
      <c r="EY26" s="77"/>
      <c r="EZ26" s="77"/>
      <c r="FA26" s="74">
        <f t="shared" si="37"/>
        <v>85.75000000000003</v>
      </c>
      <c r="FB26" s="77"/>
      <c r="FC26" s="77"/>
      <c r="FD26" s="74">
        <f>SUM(FD27:FD28)</f>
        <v>5.145000000000001</v>
      </c>
      <c r="FE26" s="74">
        <f t="shared" si="38"/>
        <v>90.89500000000002</v>
      </c>
      <c r="FF26" s="75">
        <f>SUM(FF27:FF28)</f>
        <v>85.75000000000003</v>
      </c>
    </row>
    <row r="27" spans="1:162" s="76" customFormat="1" ht="12.75" outlineLevel="1">
      <c r="A27" s="37"/>
      <c r="B27" s="37"/>
      <c r="C27" s="70"/>
      <c r="D27" s="71"/>
      <c r="E27" s="71"/>
      <c r="F27" s="72" t="s">
        <v>68</v>
      </c>
      <c r="G27" s="78"/>
      <c r="H27" s="77"/>
      <c r="I27" s="77"/>
      <c r="J27" s="77"/>
      <c r="K27" s="77"/>
      <c r="L27" s="77"/>
      <c r="M27" s="74">
        <f t="shared" si="1"/>
        <v>121.347</v>
      </c>
      <c r="N27" s="77"/>
      <c r="O27" s="77"/>
      <c r="P27" s="74">
        <f>IF(R27=0,0,SUM(R27:R28)*0.06)</f>
        <v>7.38</v>
      </c>
      <c r="Q27" s="74">
        <f t="shared" si="2"/>
        <v>128.727</v>
      </c>
      <c r="R27" s="79">
        <v>121.347</v>
      </c>
      <c r="S27" s="78"/>
      <c r="T27" s="77"/>
      <c r="U27" s="77"/>
      <c r="V27" s="77"/>
      <c r="W27" s="77"/>
      <c r="X27" s="77"/>
      <c r="Y27" s="74">
        <f t="shared" si="4"/>
        <v>115.17</v>
      </c>
      <c r="Z27" s="77"/>
      <c r="AA27" s="77"/>
      <c r="AB27" s="74">
        <f>IF(AD27=0,0,SUM(AD27:AD28)*0.06)</f>
        <v>7.02</v>
      </c>
      <c r="AC27" s="74">
        <f t="shared" si="5"/>
        <v>122.19</v>
      </c>
      <c r="AD27" s="79">
        <v>115.17</v>
      </c>
      <c r="AE27" s="78"/>
      <c r="AF27" s="77"/>
      <c r="AG27" s="77"/>
      <c r="AH27" s="77"/>
      <c r="AI27" s="77"/>
      <c r="AJ27" s="77"/>
      <c r="AK27" s="74">
        <f t="shared" si="7"/>
        <v>101.213</v>
      </c>
      <c r="AL27" s="77"/>
      <c r="AM27" s="77"/>
      <c r="AN27" s="74">
        <f>IF(AP27=0,0,SUM(AP27:AP28)*0.06)</f>
        <v>6.18</v>
      </c>
      <c r="AO27" s="74">
        <f t="shared" si="8"/>
        <v>107.393</v>
      </c>
      <c r="AP27" s="79">
        <v>101.213</v>
      </c>
      <c r="AQ27" s="78"/>
      <c r="AR27" s="77"/>
      <c r="AS27" s="77"/>
      <c r="AT27" s="77"/>
      <c r="AU27" s="77"/>
      <c r="AV27" s="77"/>
      <c r="AW27" s="74">
        <f t="shared" si="10"/>
        <v>78.048</v>
      </c>
      <c r="AX27" s="77"/>
      <c r="AY27" s="77"/>
      <c r="AZ27" s="74">
        <f>IF(BB27=0,0,SUM(BB27:BB28)*0.06)</f>
        <v>4.859999999999999</v>
      </c>
      <c r="BA27" s="74">
        <f t="shared" si="11"/>
        <v>82.908</v>
      </c>
      <c r="BB27" s="79">
        <v>78.048</v>
      </c>
      <c r="BC27" s="78"/>
      <c r="BD27" s="77"/>
      <c r="BE27" s="77"/>
      <c r="BF27" s="77"/>
      <c r="BG27" s="77"/>
      <c r="BH27" s="77"/>
      <c r="BI27" s="74">
        <f t="shared" si="13"/>
        <v>65.061</v>
      </c>
      <c r="BJ27" s="77"/>
      <c r="BK27" s="77"/>
      <c r="BL27" s="74">
        <f>IF(BN27=0,0,SUM(BN27:BN28)*0.06)</f>
        <v>4.08</v>
      </c>
      <c r="BM27" s="74">
        <f t="shared" si="14"/>
        <v>69.141</v>
      </c>
      <c r="BN27" s="79">
        <v>65.061</v>
      </c>
      <c r="BO27" s="78"/>
      <c r="BP27" s="77"/>
      <c r="BQ27" s="77"/>
      <c r="BR27" s="77"/>
      <c r="BS27" s="77"/>
      <c r="BT27" s="77"/>
      <c r="BU27" s="74">
        <f t="shared" si="16"/>
        <v>51.508</v>
      </c>
      <c r="BV27" s="77"/>
      <c r="BW27" s="77"/>
      <c r="BX27" s="74">
        <f>IF(BZ27=0,0,SUM(BZ27:BZ28)*0.06)</f>
        <v>3.2399999999999998</v>
      </c>
      <c r="BY27" s="74">
        <f t="shared" si="17"/>
        <v>54.748000000000005</v>
      </c>
      <c r="BZ27" s="79">
        <v>51.508</v>
      </c>
      <c r="CA27" s="78"/>
      <c r="CB27" s="77"/>
      <c r="CC27" s="77"/>
      <c r="CD27" s="77"/>
      <c r="CE27" s="77"/>
      <c r="CF27" s="77"/>
      <c r="CG27" s="74">
        <f t="shared" si="19"/>
        <v>49.658</v>
      </c>
      <c r="CH27" s="77"/>
      <c r="CI27" s="77"/>
      <c r="CJ27" s="74">
        <f>IF(CL27=0,0,SUM(CL27:CL28)*0.06)</f>
        <v>3.06</v>
      </c>
      <c r="CK27" s="74">
        <f t="shared" si="20"/>
        <v>52.718</v>
      </c>
      <c r="CL27" s="79">
        <v>49.658</v>
      </c>
      <c r="CM27" s="78"/>
      <c r="CN27" s="77"/>
      <c r="CO27" s="77"/>
      <c r="CP27" s="77"/>
      <c r="CQ27" s="77"/>
      <c r="CR27" s="77"/>
      <c r="CS27" s="74">
        <f t="shared" si="22"/>
        <v>52.344</v>
      </c>
      <c r="CT27" s="77"/>
      <c r="CU27" s="77"/>
      <c r="CV27" s="74">
        <f>IF(CX27=0,0,SUM(CX27:CX28)*0.06)</f>
        <v>3.36</v>
      </c>
      <c r="CW27" s="74">
        <f t="shared" si="23"/>
        <v>55.704</v>
      </c>
      <c r="CX27" s="79">
        <v>52.344</v>
      </c>
      <c r="CY27" s="78"/>
      <c r="CZ27" s="77"/>
      <c r="DA27" s="77"/>
      <c r="DB27" s="77"/>
      <c r="DC27" s="77"/>
      <c r="DD27" s="77"/>
      <c r="DE27" s="74">
        <f t="shared" si="25"/>
        <v>68.5</v>
      </c>
      <c r="DF27" s="77"/>
      <c r="DG27" s="77"/>
      <c r="DH27" s="74">
        <f>IF(DJ27=0,0,SUM(DJ27:DJ28)*0.06)</f>
        <v>4.32</v>
      </c>
      <c r="DI27" s="74">
        <f t="shared" si="26"/>
        <v>72.82</v>
      </c>
      <c r="DJ27" s="79">
        <v>68.5</v>
      </c>
      <c r="DK27" s="78"/>
      <c r="DL27" s="77"/>
      <c r="DM27" s="77">
        <v>0</v>
      </c>
      <c r="DN27" s="77"/>
      <c r="DO27" s="77"/>
      <c r="DP27" s="77"/>
      <c r="DQ27" s="74">
        <f t="shared" si="28"/>
        <v>85.465</v>
      </c>
      <c r="DR27" s="77"/>
      <c r="DS27" s="77"/>
      <c r="DT27" s="74">
        <f>IF(DV27=0,0,SUM(DV27:DV28)*0.06)</f>
        <v>5.34</v>
      </c>
      <c r="DU27" s="74">
        <f t="shared" si="29"/>
        <v>90.805</v>
      </c>
      <c r="DV27" s="79">
        <v>85.465</v>
      </c>
      <c r="DW27" s="78"/>
      <c r="DX27" s="77"/>
      <c r="DY27" s="77">
        <v>0</v>
      </c>
      <c r="DZ27" s="77"/>
      <c r="EA27" s="77"/>
      <c r="EB27" s="77"/>
      <c r="EC27" s="74">
        <f t="shared" si="31"/>
        <v>96.625</v>
      </c>
      <c r="ED27" s="77"/>
      <c r="EE27" s="77"/>
      <c r="EF27" s="74">
        <f>IF(EH27=0,0,SUM(EH27:EH28)*0.06)</f>
        <v>6</v>
      </c>
      <c r="EG27" s="74">
        <f t="shared" si="32"/>
        <v>102.625</v>
      </c>
      <c r="EH27" s="79">
        <v>96.625</v>
      </c>
      <c r="EI27" s="78"/>
      <c r="EJ27" s="77"/>
      <c r="EK27" s="77">
        <v>0</v>
      </c>
      <c r="EL27" s="77"/>
      <c r="EM27" s="77"/>
      <c r="EN27" s="77"/>
      <c r="EO27" s="74">
        <f t="shared" si="34"/>
        <v>112.406</v>
      </c>
      <c r="EP27" s="77"/>
      <c r="EQ27" s="77"/>
      <c r="ER27" s="74">
        <f>IF(ET27=0,0,SUM(ET27:ET28)*0.06)</f>
        <v>6.8999999999999995</v>
      </c>
      <c r="ES27" s="74">
        <f t="shared" si="35"/>
        <v>119.30600000000001</v>
      </c>
      <c r="ET27" s="79">
        <v>112.406</v>
      </c>
      <c r="EU27" s="78"/>
      <c r="EV27" s="77"/>
      <c r="EW27" s="77">
        <v>0</v>
      </c>
      <c r="EX27" s="77"/>
      <c r="EY27" s="77"/>
      <c r="EZ27" s="77"/>
      <c r="FA27" s="74">
        <f t="shared" si="37"/>
        <v>83.11208333333336</v>
      </c>
      <c r="FB27" s="77"/>
      <c r="FC27" s="77"/>
      <c r="FD27" s="74">
        <f>IF(FF27=0,0,SUM(FF27:FF28)*0.06)</f>
        <v>5.145000000000001</v>
      </c>
      <c r="FE27" s="74">
        <f t="shared" si="38"/>
        <v>88.25708333333336</v>
      </c>
      <c r="FF27" s="79">
        <f>(R27+AD27+AP27+BB27+BN27+BZ27+CL27+CX27+DJ27+DV27+EH27+ET27)/12</f>
        <v>83.11208333333336</v>
      </c>
    </row>
    <row r="28" spans="1:162" s="76" customFormat="1" ht="12.75" outlineLevel="1">
      <c r="A28" s="37"/>
      <c r="B28" s="37"/>
      <c r="C28" s="70"/>
      <c r="D28" s="71"/>
      <c r="E28" s="71"/>
      <c r="F28" s="72" t="s">
        <v>70</v>
      </c>
      <c r="G28" s="78"/>
      <c r="H28" s="77"/>
      <c r="I28" s="77"/>
      <c r="J28" s="77"/>
      <c r="K28" s="77"/>
      <c r="L28" s="77"/>
      <c r="M28" s="74">
        <f t="shared" si="1"/>
        <v>1.653</v>
      </c>
      <c r="N28" s="77"/>
      <c r="O28" s="77"/>
      <c r="P28" s="74"/>
      <c r="Q28" s="74">
        <f t="shared" si="2"/>
        <v>1.653</v>
      </c>
      <c r="R28" s="79">
        <v>1.653</v>
      </c>
      <c r="S28" s="78"/>
      <c r="T28" s="77"/>
      <c r="U28" s="77"/>
      <c r="V28" s="77"/>
      <c r="W28" s="77"/>
      <c r="X28" s="77"/>
      <c r="Y28" s="74">
        <f t="shared" si="4"/>
        <v>1.83</v>
      </c>
      <c r="Z28" s="77"/>
      <c r="AA28" s="77"/>
      <c r="AB28" s="74"/>
      <c r="AC28" s="74">
        <f t="shared" si="5"/>
        <v>1.83</v>
      </c>
      <c r="AD28" s="79">
        <v>1.83</v>
      </c>
      <c r="AE28" s="78"/>
      <c r="AF28" s="77"/>
      <c r="AG28" s="77"/>
      <c r="AH28" s="77"/>
      <c r="AI28" s="77"/>
      <c r="AJ28" s="77"/>
      <c r="AK28" s="74">
        <f t="shared" si="7"/>
        <v>1.787</v>
      </c>
      <c r="AL28" s="77"/>
      <c r="AM28" s="77"/>
      <c r="AN28" s="74"/>
      <c r="AO28" s="74">
        <f t="shared" si="8"/>
        <v>1.787</v>
      </c>
      <c r="AP28" s="79">
        <v>1.787</v>
      </c>
      <c r="AQ28" s="78"/>
      <c r="AR28" s="77"/>
      <c r="AS28" s="77"/>
      <c r="AT28" s="77"/>
      <c r="AU28" s="77"/>
      <c r="AV28" s="77"/>
      <c r="AW28" s="74">
        <f t="shared" si="10"/>
        <v>2.952</v>
      </c>
      <c r="AX28" s="77"/>
      <c r="AY28" s="77"/>
      <c r="AZ28" s="74"/>
      <c r="BA28" s="74">
        <f t="shared" si="11"/>
        <v>2.952</v>
      </c>
      <c r="BB28" s="79">
        <v>2.952</v>
      </c>
      <c r="BC28" s="78"/>
      <c r="BD28" s="77"/>
      <c r="BE28" s="77"/>
      <c r="BF28" s="77"/>
      <c r="BG28" s="77"/>
      <c r="BH28" s="77"/>
      <c r="BI28" s="74">
        <f t="shared" si="13"/>
        <v>2.939</v>
      </c>
      <c r="BJ28" s="77"/>
      <c r="BK28" s="77"/>
      <c r="BL28" s="74"/>
      <c r="BM28" s="74">
        <f t="shared" si="14"/>
        <v>2.939</v>
      </c>
      <c r="BN28" s="79">
        <v>2.939</v>
      </c>
      <c r="BO28" s="78"/>
      <c r="BP28" s="77"/>
      <c r="BQ28" s="77"/>
      <c r="BR28" s="77"/>
      <c r="BS28" s="77"/>
      <c r="BT28" s="77"/>
      <c r="BU28" s="74">
        <f t="shared" si="16"/>
        <v>2.492</v>
      </c>
      <c r="BV28" s="77"/>
      <c r="BW28" s="77"/>
      <c r="BX28" s="74"/>
      <c r="BY28" s="74">
        <f t="shared" si="17"/>
        <v>2.492</v>
      </c>
      <c r="BZ28" s="79">
        <v>2.492</v>
      </c>
      <c r="CA28" s="78"/>
      <c r="CB28" s="77"/>
      <c r="CC28" s="77"/>
      <c r="CD28" s="77"/>
      <c r="CE28" s="77"/>
      <c r="CF28" s="77"/>
      <c r="CG28" s="74">
        <f t="shared" si="19"/>
        <v>1.342</v>
      </c>
      <c r="CH28" s="77"/>
      <c r="CI28" s="77"/>
      <c r="CJ28" s="74"/>
      <c r="CK28" s="74">
        <f t="shared" si="20"/>
        <v>1.342</v>
      </c>
      <c r="CL28" s="79">
        <v>1.342</v>
      </c>
      <c r="CM28" s="78"/>
      <c r="CN28" s="77"/>
      <c r="CO28" s="77"/>
      <c r="CP28" s="77"/>
      <c r="CQ28" s="77"/>
      <c r="CR28" s="77"/>
      <c r="CS28" s="74">
        <f t="shared" si="22"/>
        <v>3.656</v>
      </c>
      <c r="CT28" s="77"/>
      <c r="CU28" s="77"/>
      <c r="CV28" s="74"/>
      <c r="CW28" s="74">
        <f t="shared" si="23"/>
        <v>3.656</v>
      </c>
      <c r="CX28" s="79">
        <v>3.656</v>
      </c>
      <c r="CY28" s="78"/>
      <c r="CZ28" s="77"/>
      <c r="DA28" s="77"/>
      <c r="DB28" s="77"/>
      <c r="DC28" s="77"/>
      <c r="DD28" s="77"/>
      <c r="DE28" s="74">
        <f t="shared" si="25"/>
        <v>3.5</v>
      </c>
      <c r="DF28" s="77"/>
      <c r="DG28" s="77"/>
      <c r="DH28" s="74"/>
      <c r="DI28" s="74">
        <f t="shared" si="26"/>
        <v>3.5</v>
      </c>
      <c r="DJ28" s="79">
        <v>3.5</v>
      </c>
      <c r="DK28" s="78"/>
      <c r="DL28" s="77"/>
      <c r="DM28" s="77">
        <v>0</v>
      </c>
      <c r="DN28" s="77"/>
      <c r="DO28" s="77"/>
      <c r="DP28" s="77"/>
      <c r="DQ28" s="74">
        <f t="shared" si="28"/>
        <v>3.535</v>
      </c>
      <c r="DR28" s="77"/>
      <c r="DS28" s="77"/>
      <c r="DT28" s="74"/>
      <c r="DU28" s="74">
        <f t="shared" si="29"/>
        <v>3.535</v>
      </c>
      <c r="DV28" s="79">
        <v>3.535</v>
      </c>
      <c r="DW28" s="78"/>
      <c r="DX28" s="77"/>
      <c r="DY28" s="77">
        <v>0</v>
      </c>
      <c r="DZ28" s="77"/>
      <c r="EA28" s="77"/>
      <c r="EB28" s="77"/>
      <c r="EC28" s="74">
        <f t="shared" si="31"/>
        <v>3.375</v>
      </c>
      <c r="ED28" s="77"/>
      <c r="EE28" s="77"/>
      <c r="EF28" s="74"/>
      <c r="EG28" s="74">
        <f t="shared" si="32"/>
        <v>3.375</v>
      </c>
      <c r="EH28" s="79">
        <v>3.375</v>
      </c>
      <c r="EI28" s="78"/>
      <c r="EJ28" s="77"/>
      <c r="EK28" s="77">
        <v>0</v>
      </c>
      <c r="EL28" s="77"/>
      <c r="EM28" s="77"/>
      <c r="EN28" s="77"/>
      <c r="EO28" s="74">
        <f t="shared" si="34"/>
        <v>2.594</v>
      </c>
      <c r="EP28" s="77"/>
      <c r="EQ28" s="77"/>
      <c r="ER28" s="74"/>
      <c r="ES28" s="74">
        <f t="shared" si="35"/>
        <v>2.594</v>
      </c>
      <c r="ET28" s="79">
        <v>2.594</v>
      </c>
      <c r="EU28" s="78"/>
      <c r="EV28" s="77"/>
      <c r="EW28" s="77">
        <v>0</v>
      </c>
      <c r="EX28" s="77"/>
      <c r="EY28" s="77"/>
      <c r="EZ28" s="77"/>
      <c r="FA28" s="74">
        <f t="shared" si="37"/>
        <v>2.637916666666667</v>
      </c>
      <c r="FB28" s="77"/>
      <c r="FC28" s="77"/>
      <c r="FD28" s="74"/>
      <c r="FE28" s="74">
        <f t="shared" si="38"/>
        <v>2.637916666666667</v>
      </c>
      <c r="FF28" s="79">
        <f>(R28+AD28+AP28+BB28+BN28+BZ28+CL28+CX28+DJ28+DV28+EH28+ET28)/12</f>
        <v>2.637916666666667</v>
      </c>
    </row>
    <row r="29" spans="1:162" s="76" customFormat="1" ht="12.75">
      <c r="A29" s="37"/>
      <c r="B29" s="37"/>
      <c r="C29" s="70" t="s">
        <v>79</v>
      </c>
      <c r="D29" s="71"/>
      <c r="E29" s="71"/>
      <c r="F29" s="72" t="s">
        <v>66</v>
      </c>
      <c r="G29" s="78"/>
      <c r="H29" s="77"/>
      <c r="I29" s="77"/>
      <c r="J29" s="77"/>
      <c r="K29" s="77"/>
      <c r="L29" s="77"/>
      <c r="M29" s="77"/>
      <c r="N29" s="77">
        <v>8.8666</v>
      </c>
      <c r="O29" s="77"/>
      <c r="P29" s="77"/>
      <c r="Q29" s="77"/>
      <c r="R29" s="79"/>
      <c r="S29" s="78"/>
      <c r="T29" s="77"/>
      <c r="U29" s="77"/>
      <c r="V29" s="77"/>
      <c r="W29" s="77"/>
      <c r="X29" s="77"/>
      <c r="Y29" s="77"/>
      <c r="Z29" s="77">
        <v>7.3606</v>
      </c>
      <c r="AA29" s="77"/>
      <c r="AB29" s="77"/>
      <c r="AC29" s="77"/>
      <c r="AD29" s="79"/>
      <c r="AE29" s="78"/>
      <c r="AF29" s="77"/>
      <c r="AG29" s="77"/>
      <c r="AH29" s="77"/>
      <c r="AI29" s="77"/>
      <c r="AJ29" s="77"/>
      <c r="AK29" s="77"/>
      <c r="AL29" s="77">
        <v>6.57</v>
      </c>
      <c r="AM29" s="77"/>
      <c r="AN29" s="77"/>
      <c r="AO29" s="77"/>
      <c r="AP29" s="79"/>
      <c r="AQ29" s="78"/>
      <c r="AR29" s="77"/>
      <c r="AS29" s="77"/>
      <c r="AT29" s="77"/>
      <c r="AU29" s="77"/>
      <c r="AV29" s="77"/>
      <c r="AW29" s="77"/>
      <c r="AX29" s="77">
        <v>6.6077</v>
      </c>
      <c r="AY29" s="77"/>
      <c r="AZ29" s="77"/>
      <c r="BA29" s="77"/>
      <c r="BB29" s="79"/>
      <c r="BC29" s="78"/>
      <c r="BD29" s="77"/>
      <c r="BE29" s="77"/>
      <c r="BF29" s="77"/>
      <c r="BG29" s="77"/>
      <c r="BH29" s="77"/>
      <c r="BI29" s="77"/>
      <c r="BJ29" s="77">
        <v>5.9865</v>
      </c>
      <c r="BK29" s="77"/>
      <c r="BL29" s="77"/>
      <c r="BM29" s="77"/>
      <c r="BN29" s="79"/>
      <c r="BO29" s="78"/>
      <c r="BP29" s="77"/>
      <c r="BQ29" s="77"/>
      <c r="BR29" s="77"/>
      <c r="BS29" s="77"/>
      <c r="BT29" s="77"/>
      <c r="BU29" s="77"/>
      <c r="BV29" s="77">
        <v>5.7042</v>
      </c>
      <c r="BW29" s="77"/>
      <c r="BX29" s="77"/>
      <c r="BY29" s="77"/>
      <c r="BZ29" s="79"/>
      <c r="CA29" s="78"/>
      <c r="CB29" s="77"/>
      <c r="CC29" s="77"/>
      <c r="CD29" s="77"/>
      <c r="CE29" s="77"/>
      <c r="CF29" s="77"/>
      <c r="CG29" s="77"/>
      <c r="CH29" s="77">
        <v>5.8545</v>
      </c>
      <c r="CI29" s="77"/>
      <c r="CJ29" s="77"/>
      <c r="CK29" s="77"/>
      <c r="CL29" s="79"/>
      <c r="CM29" s="78"/>
      <c r="CN29" s="77"/>
      <c r="CO29" s="77"/>
      <c r="CP29" s="77"/>
      <c r="CQ29" s="77"/>
      <c r="CR29" s="77"/>
      <c r="CS29" s="77"/>
      <c r="CT29" s="77">
        <v>4.631</v>
      </c>
      <c r="CU29" s="77"/>
      <c r="CV29" s="77"/>
      <c r="CW29" s="77"/>
      <c r="CX29" s="79"/>
      <c r="CY29" s="78"/>
      <c r="CZ29" s="77"/>
      <c r="DA29" s="77"/>
      <c r="DB29" s="77"/>
      <c r="DC29" s="77"/>
      <c r="DD29" s="77"/>
      <c r="DE29" s="77"/>
      <c r="DF29" s="77">
        <v>5.1015</v>
      </c>
      <c r="DG29" s="77"/>
      <c r="DH29" s="77"/>
      <c r="DI29" s="77"/>
      <c r="DJ29" s="79"/>
      <c r="DK29" s="78"/>
      <c r="DL29" s="77"/>
      <c r="DM29" s="77"/>
      <c r="DN29" s="77"/>
      <c r="DO29" s="77"/>
      <c r="DP29" s="77"/>
      <c r="DQ29" s="77"/>
      <c r="DR29" s="77">
        <v>5.8358</v>
      </c>
      <c r="DS29" s="77"/>
      <c r="DT29" s="77"/>
      <c r="DU29" s="77"/>
      <c r="DV29" s="79"/>
      <c r="DW29" s="78"/>
      <c r="DX29" s="77"/>
      <c r="DY29" s="77"/>
      <c r="DZ29" s="77"/>
      <c r="EA29" s="77"/>
      <c r="EB29" s="77"/>
      <c r="EC29" s="77"/>
      <c r="ED29" s="77">
        <v>7.0593</v>
      </c>
      <c r="EE29" s="77"/>
      <c r="EF29" s="77"/>
      <c r="EG29" s="77"/>
      <c r="EH29" s="79"/>
      <c r="EI29" s="78"/>
      <c r="EJ29" s="77"/>
      <c r="EK29" s="77"/>
      <c r="EL29" s="77"/>
      <c r="EM29" s="77"/>
      <c r="EN29" s="77"/>
      <c r="EO29" s="77"/>
      <c r="EP29" s="77">
        <v>7.4358</v>
      </c>
      <c r="EQ29" s="77"/>
      <c r="ER29" s="77"/>
      <c r="ES29" s="77"/>
      <c r="ET29" s="79"/>
      <c r="EU29" s="78"/>
      <c r="EV29" s="77"/>
      <c r="EW29" s="77"/>
      <c r="EX29" s="77"/>
      <c r="EY29" s="77"/>
      <c r="EZ29" s="77"/>
      <c r="FA29" s="77"/>
      <c r="FB29" s="77">
        <f>(N29+Z29+AL29+AX29+BJ29+BV29+CH29+CT29+DF29+DR29+ED29+EP29)/12</f>
        <v>6.417791666666667</v>
      </c>
      <c r="FC29" s="77"/>
      <c r="FD29" s="77"/>
      <c r="FE29" s="77"/>
      <c r="FF29" s="79"/>
    </row>
    <row r="30" spans="1:162" s="76" customFormat="1" ht="12.75">
      <c r="A30" s="37"/>
      <c r="B30" s="37"/>
      <c r="C30" s="70" t="s">
        <v>80</v>
      </c>
      <c r="D30" s="71"/>
      <c r="E30" s="71"/>
      <c r="F30" s="72"/>
      <c r="G30" s="78"/>
      <c r="H30" s="77"/>
      <c r="I30" s="77"/>
      <c r="J30" s="77"/>
      <c r="K30" s="77"/>
      <c r="L30" s="77"/>
      <c r="M30" s="77"/>
      <c r="N30" s="77">
        <v>0.8359</v>
      </c>
      <c r="O30" s="77"/>
      <c r="P30" s="77"/>
      <c r="Q30" s="77"/>
      <c r="R30" s="79"/>
      <c r="S30" s="78"/>
      <c r="T30" s="77"/>
      <c r="U30" s="77"/>
      <c r="V30" s="77"/>
      <c r="W30" s="77"/>
      <c r="X30" s="77"/>
      <c r="Y30" s="77"/>
      <c r="Z30" s="77">
        <v>0.6937</v>
      </c>
      <c r="AA30" s="77"/>
      <c r="AB30" s="77"/>
      <c r="AC30" s="77"/>
      <c r="AD30" s="79"/>
      <c r="AE30" s="78"/>
      <c r="AF30" s="77"/>
      <c r="AG30" s="77"/>
      <c r="AH30" s="77"/>
      <c r="AI30" s="77"/>
      <c r="AJ30" s="77"/>
      <c r="AK30" s="77"/>
      <c r="AL30" s="77">
        <v>0.6225</v>
      </c>
      <c r="AM30" s="77"/>
      <c r="AN30" s="77"/>
      <c r="AO30" s="77"/>
      <c r="AP30" s="79"/>
      <c r="AQ30" s="78"/>
      <c r="AR30" s="77"/>
      <c r="AS30" s="77"/>
      <c r="AT30" s="77"/>
      <c r="AU30" s="77"/>
      <c r="AV30" s="77"/>
      <c r="AW30" s="77"/>
      <c r="AX30" s="77">
        <v>0.6225</v>
      </c>
      <c r="AY30" s="77"/>
      <c r="AZ30" s="77"/>
      <c r="BA30" s="77"/>
      <c r="BB30" s="79"/>
      <c r="BC30" s="78"/>
      <c r="BD30" s="77"/>
      <c r="BE30" s="77"/>
      <c r="BF30" s="77"/>
      <c r="BG30" s="77"/>
      <c r="BH30" s="77"/>
      <c r="BI30" s="77"/>
      <c r="BJ30" s="77">
        <v>0.5692</v>
      </c>
      <c r="BK30" s="77"/>
      <c r="BL30" s="77"/>
      <c r="BM30" s="77"/>
      <c r="BN30" s="79"/>
      <c r="BO30" s="78"/>
      <c r="BP30" s="77"/>
      <c r="BQ30" s="77"/>
      <c r="BR30" s="77"/>
      <c r="BS30" s="77"/>
      <c r="BT30" s="77"/>
      <c r="BU30" s="77"/>
      <c r="BV30" s="77">
        <v>0.5336</v>
      </c>
      <c r="BW30" s="77"/>
      <c r="BX30" s="77"/>
      <c r="BY30" s="77"/>
      <c r="BZ30" s="79"/>
      <c r="CA30" s="78"/>
      <c r="CB30" s="77"/>
      <c r="CC30" s="77"/>
      <c r="CD30" s="77"/>
      <c r="CE30" s="77"/>
      <c r="CF30" s="77"/>
      <c r="CG30" s="77"/>
      <c r="CH30" s="77">
        <v>0.5514</v>
      </c>
      <c r="CI30" s="77"/>
      <c r="CJ30" s="77"/>
      <c r="CK30" s="77"/>
      <c r="CL30" s="79"/>
      <c r="CM30" s="78"/>
      <c r="CN30" s="77"/>
      <c r="CO30" s="77"/>
      <c r="CP30" s="77"/>
      <c r="CQ30" s="77"/>
      <c r="CR30" s="77"/>
      <c r="CS30" s="77"/>
      <c r="CT30" s="77">
        <v>0.4269</v>
      </c>
      <c r="CU30" s="77"/>
      <c r="CV30" s="77"/>
      <c r="CW30" s="77"/>
      <c r="CX30" s="79"/>
      <c r="CY30" s="78"/>
      <c r="CZ30" s="77"/>
      <c r="DA30" s="77"/>
      <c r="DB30" s="77"/>
      <c r="DC30" s="77"/>
      <c r="DD30" s="77"/>
      <c r="DE30" s="77"/>
      <c r="DF30" s="77">
        <v>0.4802</v>
      </c>
      <c r="DG30" s="77"/>
      <c r="DH30" s="77"/>
      <c r="DI30" s="77"/>
      <c r="DJ30" s="79"/>
      <c r="DK30" s="78"/>
      <c r="DL30" s="77"/>
      <c r="DM30" s="77"/>
      <c r="DN30" s="77"/>
      <c r="DO30" s="77"/>
      <c r="DP30" s="77"/>
      <c r="DQ30" s="77"/>
      <c r="DR30" s="77">
        <v>0.5514</v>
      </c>
      <c r="DS30" s="77"/>
      <c r="DT30" s="77"/>
      <c r="DU30" s="77"/>
      <c r="DV30" s="79"/>
      <c r="DW30" s="78"/>
      <c r="DX30" s="77"/>
      <c r="DY30" s="77"/>
      <c r="DZ30" s="77"/>
      <c r="EA30" s="77"/>
      <c r="EB30" s="77"/>
      <c r="EC30" s="77"/>
      <c r="ED30" s="77">
        <v>0.6581</v>
      </c>
      <c r="EE30" s="77"/>
      <c r="EF30" s="77"/>
      <c r="EG30" s="77"/>
      <c r="EH30" s="79"/>
      <c r="EI30" s="78"/>
      <c r="EJ30" s="77"/>
      <c r="EK30" s="77"/>
      <c r="EL30" s="77"/>
      <c r="EM30" s="77"/>
      <c r="EN30" s="77"/>
      <c r="EO30" s="77"/>
      <c r="EP30" s="77">
        <v>0.6759</v>
      </c>
      <c r="EQ30" s="77"/>
      <c r="ER30" s="77"/>
      <c r="ES30" s="77"/>
      <c r="ET30" s="79"/>
      <c r="EU30" s="78"/>
      <c r="EV30" s="77"/>
      <c r="EW30" s="77"/>
      <c r="EX30" s="77"/>
      <c r="EY30" s="77"/>
      <c r="EZ30" s="77"/>
      <c r="FA30" s="77"/>
      <c r="FB30" s="77">
        <f>(N30+Z30+AL30+AX30+BJ30+BV30+CH30+CT30+DF30+DR30+ED30+EP30)/12</f>
        <v>0.601775</v>
      </c>
      <c r="FC30" s="77"/>
      <c r="FD30" s="77"/>
      <c r="FE30" s="77"/>
      <c r="FF30" s="79"/>
    </row>
  </sheetData>
  <sheetProtection/>
  <mergeCells count="238">
    <mergeCell ref="EV9:EV11"/>
    <mergeCell ref="EW9:EY9"/>
    <mergeCell ref="EZ9:FB9"/>
    <mergeCell ref="FC9:FD9"/>
    <mergeCell ref="EY10:EY11"/>
    <mergeCell ref="EZ10:EZ11"/>
    <mergeCell ref="FA10:FA11"/>
    <mergeCell ref="FB10:FB11"/>
    <mergeCell ref="EW10:EW11"/>
    <mergeCell ref="EX10:EX11"/>
    <mergeCell ref="DG10:DG11"/>
    <mergeCell ref="DH10:DH11"/>
    <mergeCell ref="DM10:DM11"/>
    <mergeCell ref="DN10:DN11"/>
    <mergeCell ref="DI9:DI11"/>
    <mergeCell ref="DJ9:DJ11"/>
    <mergeCell ref="DK9:DK11"/>
    <mergeCell ref="DL9:DL11"/>
    <mergeCell ref="DM9:DO9"/>
    <mergeCell ref="BK10:BK11"/>
    <mergeCell ref="BL10:BL11"/>
    <mergeCell ref="BQ10:BQ11"/>
    <mergeCell ref="BR10:BR11"/>
    <mergeCell ref="BM9:BM11"/>
    <mergeCell ref="BN9:BN11"/>
    <mergeCell ref="BO9:BO11"/>
    <mergeCell ref="BP9:BP11"/>
    <mergeCell ref="BQ9:BS9"/>
    <mergeCell ref="AA10:AA11"/>
    <mergeCell ref="AB10:AB11"/>
    <mergeCell ref="AG10:AG11"/>
    <mergeCell ref="AH10:AH11"/>
    <mergeCell ref="AD9:AD11"/>
    <mergeCell ref="AE9:AE11"/>
    <mergeCell ref="AF9:AF11"/>
    <mergeCell ref="AG9:AI9"/>
    <mergeCell ref="AI10:AI11"/>
    <mergeCell ref="M10:M11"/>
    <mergeCell ref="N10:N11"/>
    <mergeCell ref="O10:O11"/>
    <mergeCell ref="P10:P11"/>
    <mergeCell ref="I10:I11"/>
    <mergeCell ref="J10:J11"/>
    <mergeCell ref="K10:K11"/>
    <mergeCell ref="L10:L11"/>
    <mergeCell ref="FE9:FE11"/>
    <mergeCell ref="FF9:FF11"/>
    <mergeCell ref="FC10:FC11"/>
    <mergeCell ref="FD10:FD11"/>
    <mergeCell ref="EQ9:ER9"/>
    <mergeCell ref="ES9:ES11"/>
    <mergeCell ref="ET9:ET11"/>
    <mergeCell ref="EU9:EU11"/>
    <mergeCell ref="EQ10:EQ11"/>
    <mergeCell ref="ER10:ER11"/>
    <mergeCell ref="EI9:EI11"/>
    <mergeCell ref="EJ9:EJ11"/>
    <mergeCell ref="EK9:EM9"/>
    <mergeCell ref="EN9:EP9"/>
    <mergeCell ref="EK10:EK11"/>
    <mergeCell ref="EL10:EL11"/>
    <mergeCell ref="EM10:EM11"/>
    <mergeCell ref="EN10:EN11"/>
    <mergeCell ref="EO10:EO11"/>
    <mergeCell ref="EP10:EP11"/>
    <mergeCell ref="EB9:ED9"/>
    <mergeCell ref="EE9:EF9"/>
    <mergeCell ref="EG9:EG11"/>
    <mergeCell ref="EH9:EH11"/>
    <mergeCell ref="EB10:EB11"/>
    <mergeCell ref="EC10:EC11"/>
    <mergeCell ref="ED10:ED11"/>
    <mergeCell ref="EE10:EE11"/>
    <mergeCell ref="EF10:EF11"/>
    <mergeCell ref="DV9:DV11"/>
    <mergeCell ref="DW9:DW11"/>
    <mergeCell ref="DX9:DX11"/>
    <mergeCell ref="DY9:EA9"/>
    <mergeCell ref="DY10:DY11"/>
    <mergeCell ref="DZ10:DZ11"/>
    <mergeCell ref="EA10:EA11"/>
    <mergeCell ref="DP9:DR9"/>
    <mergeCell ref="DS9:DT9"/>
    <mergeCell ref="DU9:DU11"/>
    <mergeCell ref="DO10:DO11"/>
    <mergeCell ref="DP10:DP11"/>
    <mergeCell ref="DQ10:DQ11"/>
    <mergeCell ref="DR10:DR11"/>
    <mergeCell ref="DS10:DS11"/>
    <mergeCell ref="DT10:DT11"/>
    <mergeCell ref="CZ9:CZ11"/>
    <mergeCell ref="DA9:DC9"/>
    <mergeCell ref="DD9:DF9"/>
    <mergeCell ref="DG9:DH9"/>
    <mergeCell ref="DA10:DA11"/>
    <mergeCell ref="DB10:DB11"/>
    <mergeCell ref="DC10:DC11"/>
    <mergeCell ref="DD10:DD11"/>
    <mergeCell ref="DE10:DE11"/>
    <mergeCell ref="DF10:DF11"/>
    <mergeCell ref="CU9:CV9"/>
    <mergeCell ref="CW9:CW11"/>
    <mergeCell ref="CX9:CX11"/>
    <mergeCell ref="CY9:CY11"/>
    <mergeCell ref="CU10:CU11"/>
    <mergeCell ref="CV10:CV11"/>
    <mergeCell ref="CM9:CM11"/>
    <mergeCell ref="CN9:CN11"/>
    <mergeCell ref="CO9:CQ9"/>
    <mergeCell ref="CR9:CT9"/>
    <mergeCell ref="CO10:CO11"/>
    <mergeCell ref="CP10:CP11"/>
    <mergeCell ref="CQ10:CQ11"/>
    <mergeCell ref="CR10:CR11"/>
    <mergeCell ref="CS10:CS11"/>
    <mergeCell ref="CT10:CT11"/>
    <mergeCell ref="CF9:CH9"/>
    <mergeCell ref="CI9:CJ9"/>
    <mergeCell ref="CK9:CK11"/>
    <mergeCell ref="CL9:CL11"/>
    <mergeCell ref="CF10:CF11"/>
    <mergeCell ref="CG10:CG11"/>
    <mergeCell ref="CH10:CH11"/>
    <mergeCell ref="CI10:CI11"/>
    <mergeCell ref="CJ10:CJ11"/>
    <mergeCell ref="BZ9:BZ11"/>
    <mergeCell ref="CA9:CA11"/>
    <mergeCell ref="CB9:CB11"/>
    <mergeCell ref="CC9:CE9"/>
    <mergeCell ref="CC10:CC11"/>
    <mergeCell ref="CD10:CD11"/>
    <mergeCell ref="CE10:CE11"/>
    <mergeCell ref="BT9:BV9"/>
    <mergeCell ref="BW9:BX9"/>
    <mergeCell ref="BY9:BY11"/>
    <mergeCell ref="BS10:BS11"/>
    <mergeCell ref="BT10:BT11"/>
    <mergeCell ref="BU10:BU11"/>
    <mergeCell ref="BV10:BV11"/>
    <mergeCell ref="BW10:BW11"/>
    <mergeCell ref="BX10:BX11"/>
    <mergeCell ref="BD9:BD11"/>
    <mergeCell ref="BE9:BG9"/>
    <mergeCell ref="BH9:BJ9"/>
    <mergeCell ref="BK9:BL9"/>
    <mergeCell ref="BE10:BE11"/>
    <mergeCell ref="BF10:BF11"/>
    <mergeCell ref="BG10:BG11"/>
    <mergeCell ref="BH10:BH11"/>
    <mergeCell ref="BI10:BI11"/>
    <mergeCell ref="BJ10:BJ11"/>
    <mergeCell ref="AY9:AZ9"/>
    <mergeCell ref="BA9:BA11"/>
    <mergeCell ref="BB9:BB11"/>
    <mergeCell ref="BC9:BC11"/>
    <mergeCell ref="AY10:AY11"/>
    <mergeCell ref="AZ10:AZ11"/>
    <mergeCell ref="AQ9:AQ11"/>
    <mergeCell ref="AR9:AR11"/>
    <mergeCell ref="AS9:AU9"/>
    <mergeCell ref="AV9:AX9"/>
    <mergeCell ref="AS10:AS11"/>
    <mergeCell ref="AT10:AT11"/>
    <mergeCell ref="AU10:AU11"/>
    <mergeCell ref="AV10:AV11"/>
    <mergeCell ref="AW10:AW11"/>
    <mergeCell ref="AX10:AX11"/>
    <mergeCell ref="AJ9:AL9"/>
    <mergeCell ref="AM9:AN9"/>
    <mergeCell ref="AO9:AO11"/>
    <mergeCell ref="AP9:AP11"/>
    <mergeCell ref="AJ10:AJ11"/>
    <mergeCell ref="AK10:AK11"/>
    <mergeCell ref="AL10:AL11"/>
    <mergeCell ref="AM10:AM11"/>
    <mergeCell ref="AN10:AN11"/>
    <mergeCell ref="U9:W9"/>
    <mergeCell ref="X9:Z9"/>
    <mergeCell ref="AA9:AB9"/>
    <mergeCell ref="AC9:AC11"/>
    <mergeCell ref="U10:U11"/>
    <mergeCell ref="V10:V11"/>
    <mergeCell ref="W10:W11"/>
    <mergeCell ref="X10:X11"/>
    <mergeCell ref="Y10:Y11"/>
    <mergeCell ref="Z10:Z11"/>
    <mergeCell ref="Q9:Q11"/>
    <mergeCell ref="R9:R11"/>
    <mergeCell ref="S9:S11"/>
    <mergeCell ref="T9:T11"/>
    <mergeCell ref="FC3:FF3"/>
    <mergeCell ref="C9:C11"/>
    <mergeCell ref="D9:D11"/>
    <mergeCell ref="E9:E11"/>
    <mergeCell ref="F9:F11"/>
    <mergeCell ref="G9:G11"/>
    <mergeCell ref="H9:H11"/>
    <mergeCell ref="I9:K9"/>
    <mergeCell ref="L9:N9"/>
    <mergeCell ref="O9:P9"/>
    <mergeCell ref="DG3:DJ3"/>
    <mergeCell ref="DS3:DV3"/>
    <mergeCell ref="O3:R3"/>
    <mergeCell ref="AA3:AD3"/>
    <mergeCell ref="AM3:AP3"/>
    <mergeCell ref="AY3:BB3"/>
    <mergeCell ref="EE3:EH3"/>
    <mergeCell ref="EQ3:ET3"/>
    <mergeCell ref="BK3:BN3"/>
    <mergeCell ref="BW3:BZ3"/>
    <mergeCell ref="CI3:CL3"/>
    <mergeCell ref="CU3:CX3"/>
    <mergeCell ref="EE2:EH2"/>
    <mergeCell ref="EQ2:ET2"/>
    <mergeCell ref="FC2:FF2"/>
    <mergeCell ref="FC1:FE1"/>
    <mergeCell ref="O2:R2"/>
    <mergeCell ref="AA2:AD2"/>
    <mergeCell ref="AM2:AP2"/>
    <mergeCell ref="AY2:BB2"/>
    <mergeCell ref="BK2:BN2"/>
    <mergeCell ref="BW2:BZ2"/>
    <mergeCell ref="CI2:CL2"/>
    <mergeCell ref="CU2:CX2"/>
    <mergeCell ref="DG2:DJ2"/>
    <mergeCell ref="DG1:DI1"/>
    <mergeCell ref="DS1:DU1"/>
    <mergeCell ref="DS2:DV2"/>
    <mergeCell ref="O1:Q1"/>
    <mergeCell ref="AA1:AC1"/>
    <mergeCell ref="AM1:AO1"/>
    <mergeCell ref="AY1:BA1"/>
    <mergeCell ref="EE1:EG1"/>
    <mergeCell ref="EQ1:ES1"/>
    <mergeCell ref="BK1:BM1"/>
    <mergeCell ref="BW1:BY1"/>
    <mergeCell ref="CI1:CK1"/>
    <mergeCell ref="CU1:CW1"/>
  </mergeCells>
  <printOptions/>
  <pageMargins left="0.75" right="0.75" top="1" bottom="1" header="0.5" footer="0.5"/>
  <pageSetup fitToWidth="13" horizontalDpi="600" verticalDpi="600" orientation="landscape" paperSize="9" scale="40" r:id="rId1"/>
  <colBreaks count="12" manualBreakCount="12">
    <brk id="18" max="29" man="1"/>
    <brk id="30" max="29" man="1"/>
    <brk id="42" max="29" man="1"/>
    <brk id="54" max="29" man="1"/>
    <brk id="66" max="29" man="1"/>
    <brk id="78" max="29" man="1"/>
    <brk id="90" max="29" man="1"/>
    <brk id="102" max="29" man="1"/>
    <brk id="114" max="29" man="1"/>
    <brk id="126" max="29" man="1"/>
    <brk id="138" max="29" man="1"/>
    <brk id="150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3.7109375" style="15" customWidth="1"/>
    <col min="2" max="3" width="45.7109375" style="15" customWidth="1"/>
    <col min="4" max="16" width="17.8515625" style="15" customWidth="1"/>
    <col min="17" max="16384" width="9.140625" style="15" customWidth="1"/>
  </cols>
  <sheetData>
    <row r="1" spans="2:17" ht="15.75">
      <c r="B1" s="16"/>
      <c r="C1" s="17"/>
      <c r="D1" s="18"/>
      <c r="E1" s="18"/>
      <c r="F1" s="18"/>
      <c r="G1" s="18"/>
      <c r="H1" s="18"/>
      <c r="I1" s="18"/>
      <c r="J1" s="18"/>
      <c r="K1" s="18"/>
      <c r="M1" s="19" t="s">
        <v>24</v>
      </c>
      <c r="N1" s="19"/>
      <c r="O1" s="19"/>
      <c r="P1" s="20"/>
      <c r="Q1" s="21"/>
    </row>
    <row r="2" spans="2:17" ht="15">
      <c r="B2" s="22"/>
      <c r="C2" s="23"/>
      <c r="D2" s="24"/>
      <c r="E2" s="24"/>
      <c r="F2" s="24"/>
      <c r="G2" s="24"/>
      <c r="H2" s="24"/>
      <c r="I2" s="24"/>
      <c r="J2" s="24"/>
      <c r="K2" s="24"/>
      <c r="M2" s="25" t="s">
        <v>1</v>
      </c>
      <c r="N2" s="25"/>
      <c r="O2" s="25"/>
      <c r="P2" s="25"/>
      <c r="Q2" s="21"/>
    </row>
    <row r="3" spans="1:17" s="26" customFormat="1" ht="15">
      <c r="A3" s="15"/>
      <c r="B3" s="22"/>
      <c r="C3" s="23"/>
      <c r="D3" s="24"/>
      <c r="E3" s="24"/>
      <c r="F3" s="24"/>
      <c r="G3" s="24"/>
      <c r="H3" s="24"/>
      <c r="I3" s="24"/>
      <c r="J3" s="24"/>
      <c r="K3" s="24"/>
      <c r="M3" s="25" t="s">
        <v>2</v>
      </c>
      <c r="N3" s="25"/>
      <c r="O3" s="25"/>
      <c r="P3" s="25"/>
      <c r="Q3" s="27"/>
    </row>
    <row r="4" spans="2:17" ht="14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1"/>
    </row>
    <row r="5" spans="2:17" ht="18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1"/>
    </row>
    <row r="6" spans="1:17" s="26" customFormat="1" ht="15" thickBot="1">
      <c r="A6" s="15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</row>
    <row r="7" spans="1:17" s="26" customFormat="1" ht="15">
      <c r="A7" s="15"/>
      <c r="B7" s="30" t="s">
        <v>25</v>
      </c>
      <c r="C7" s="30" t="s">
        <v>4</v>
      </c>
      <c r="D7" s="30" t="s">
        <v>5</v>
      </c>
      <c r="E7" s="31" t="s">
        <v>26</v>
      </c>
      <c r="F7" s="31" t="s">
        <v>7</v>
      </c>
      <c r="G7" s="31" t="s">
        <v>8</v>
      </c>
      <c r="H7" s="31" t="s">
        <v>27</v>
      </c>
      <c r="I7" s="31" t="s">
        <v>10</v>
      </c>
      <c r="J7" s="31" t="s">
        <v>11</v>
      </c>
      <c r="K7" s="31" t="s">
        <v>12</v>
      </c>
      <c r="L7" s="31" t="s">
        <v>13</v>
      </c>
      <c r="M7" s="31" t="s">
        <v>28</v>
      </c>
      <c r="N7" s="31" t="s">
        <v>15</v>
      </c>
      <c r="O7" s="31" t="s">
        <v>29</v>
      </c>
      <c r="P7" s="32" t="s">
        <v>30</v>
      </c>
      <c r="Q7" s="27"/>
    </row>
    <row r="8" spans="2:17" ht="12.75">
      <c r="B8" s="33" t="s">
        <v>18</v>
      </c>
      <c r="C8" s="33" t="s">
        <v>31</v>
      </c>
      <c r="D8" s="34">
        <f>SUMIF(C10:C11,"="&amp;C8,D10:D11)</f>
        <v>22.0442</v>
      </c>
      <c r="E8" s="34">
        <f>SUMIF(C10:C11,"="&amp;C8,E10:E11)</f>
        <v>19.811</v>
      </c>
      <c r="F8" s="34">
        <f>SUMIF(C10:C11,"="&amp;C8,F10:F11)</f>
        <v>18.7304</v>
      </c>
      <c r="G8" s="34">
        <f>SUMIF(C10:C11,"="&amp;C8,G10:G11)</f>
        <v>13.6876</v>
      </c>
      <c r="H8" s="34">
        <f>SUMIF(C10:C11,"="&amp;C8,H10:H11)</f>
        <v>11.5264</v>
      </c>
      <c r="I8" s="34">
        <f>SUMIF(C10:C11,"="&amp;C8,I10:I11)</f>
        <v>9.6534</v>
      </c>
      <c r="J8" s="34">
        <f>SUMIF(C10:C11,"="&amp;C8,J10:J11)</f>
        <v>9.5093</v>
      </c>
      <c r="K8" s="34">
        <f>SUMIF(C10:C11,"="&amp;C8,K10:K11)</f>
        <v>11.0221</v>
      </c>
      <c r="L8" s="34">
        <f>SUMIF(C10:C11,"="&amp;C8,L10:L11)</f>
        <v>12.2468</v>
      </c>
      <c r="M8" s="34">
        <f>SUMIF(C10:C11,"="&amp;C8,M10:M11)</f>
        <v>14.408</v>
      </c>
      <c r="N8" s="34">
        <f>SUMIF(C10:C11,"="&amp;C8,N10:N11)</f>
        <v>16.5692</v>
      </c>
      <c r="O8" s="34">
        <f>SUMIF(C10:C11,"="&amp;C8,O10:O11)</f>
        <v>20.8916</v>
      </c>
      <c r="P8" s="34">
        <f>SUM(D8:O8)</f>
        <v>180.1</v>
      </c>
      <c r="Q8" s="27"/>
    </row>
    <row r="9" spans="1:17" s="26" customFormat="1" ht="12.75">
      <c r="A9" s="15"/>
      <c r="B9" s="33" t="s">
        <v>18</v>
      </c>
      <c r="C9" s="33" t="s">
        <v>32</v>
      </c>
      <c r="D9" s="34">
        <f>SUMIF(C10:C11,"="&amp;C9,D10:D11)</f>
        <v>35.4509</v>
      </c>
      <c r="E9" s="34">
        <f>SUMIF(C10:C11,"="&amp;C9,E10:E11)</f>
        <v>33.7147</v>
      </c>
      <c r="F9" s="34">
        <f>SUMIF(C10:C11,"="&amp;C9,F10:F11)</f>
        <v>29.6805</v>
      </c>
      <c r="G9" s="34">
        <f>SUMIF(C10:C11,"="&amp;C9,G10:G11)</f>
        <v>23.3409</v>
      </c>
      <c r="H9" s="34">
        <f>SUMIF(C10:C11,"="&amp;C9,H10:H11)</f>
        <v>19.5949</v>
      </c>
      <c r="I9" s="34">
        <f>SUMIF(C10:C11,"="&amp;C9,I10:I11)</f>
        <v>18.3702</v>
      </c>
      <c r="J9" s="34">
        <f>SUMIF(C10:C11,"="&amp;C9,J10:J11)</f>
        <v>18.3702</v>
      </c>
      <c r="K9" s="34">
        <f>SUMIF(C10:C11,"="&amp;C9,K10:K11)</f>
        <v>20.1784</v>
      </c>
      <c r="L9" s="34">
        <f>SUMIF(C10:C11,"="&amp;C9,L10:L11)</f>
        <v>23.0528</v>
      </c>
      <c r="M9" s="34">
        <f>SUMIF(C10:C11,"="&amp;C9,M10:M11)</f>
        <v>28.816</v>
      </c>
      <c r="N9" s="34">
        <f>SUMIF(C10:C11,"="&amp;C9,N10:N11)</f>
        <v>28.816</v>
      </c>
      <c r="O9" s="34">
        <f>SUMIF(C10:C11,"="&amp;C9,O10:O11)</f>
        <v>33.1384</v>
      </c>
      <c r="P9" s="34">
        <f>SUM(D9:O9)/12</f>
        <v>26.043658333333337</v>
      </c>
      <c r="Q9" s="27"/>
    </row>
    <row r="10" spans="1:17" s="26" customFormat="1" ht="12.75">
      <c r="A10" s="15"/>
      <c r="B10" s="35" t="s">
        <v>33</v>
      </c>
      <c r="C10" s="35" t="s">
        <v>31</v>
      </c>
      <c r="D10" s="36">
        <v>22.0442</v>
      </c>
      <c r="E10" s="36">
        <v>19.811</v>
      </c>
      <c r="F10" s="36">
        <v>18.7304</v>
      </c>
      <c r="G10" s="36">
        <v>13.6876</v>
      </c>
      <c r="H10" s="36">
        <v>11.5264</v>
      </c>
      <c r="I10" s="36">
        <v>9.6534</v>
      </c>
      <c r="J10" s="36">
        <v>9.5093</v>
      </c>
      <c r="K10" s="36">
        <v>11.0221</v>
      </c>
      <c r="L10" s="36">
        <v>12.2468</v>
      </c>
      <c r="M10" s="36">
        <v>14.408</v>
      </c>
      <c r="N10" s="36">
        <v>16.5692</v>
      </c>
      <c r="O10" s="36">
        <v>20.8916</v>
      </c>
      <c r="P10" s="36">
        <f>SUM(D10:O10)</f>
        <v>180.1</v>
      </c>
      <c r="Q10" s="27"/>
    </row>
    <row r="11" spans="2:17" ht="12.75">
      <c r="B11" s="35" t="s">
        <v>33</v>
      </c>
      <c r="C11" s="35" t="s">
        <v>32</v>
      </c>
      <c r="D11" s="36">
        <v>35.4509</v>
      </c>
      <c r="E11" s="36">
        <v>33.7147</v>
      </c>
      <c r="F11" s="36">
        <v>29.6805</v>
      </c>
      <c r="G11" s="36">
        <v>23.3409</v>
      </c>
      <c r="H11" s="36">
        <v>19.5949</v>
      </c>
      <c r="I11" s="36">
        <v>18.3702</v>
      </c>
      <c r="J11" s="36">
        <v>18.3702</v>
      </c>
      <c r="K11" s="36">
        <v>20.1784</v>
      </c>
      <c r="L11" s="36">
        <v>23.0528</v>
      </c>
      <c r="M11" s="36">
        <v>28.816</v>
      </c>
      <c r="N11" s="36">
        <v>28.816</v>
      </c>
      <c r="O11" s="36">
        <v>33.1384</v>
      </c>
      <c r="P11" s="36">
        <f>SUM(D11:O11)/12</f>
        <v>26.043658333333337</v>
      </c>
      <c r="Q11" s="2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60" zoomScaleNormal="70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1" sqref="A11:IV11"/>
    </sheetView>
  </sheetViews>
  <sheetFormatPr defaultColWidth="9.140625" defaultRowHeight="12.75"/>
  <cols>
    <col min="1" max="1" width="3.7109375" style="1" customWidth="1"/>
    <col min="2" max="3" width="45.7109375" style="1" customWidth="1"/>
    <col min="4" max="16" width="17.8515625" style="1" customWidth="1"/>
    <col min="17" max="16384" width="9.140625" style="1" customWidth="1"/>
  </cols>
  <sheetData>
    <row r="1" spans="2:16" ht="15">
      <c r="B1" s="2"/>
      <c r="C1" s="2"/>
      <c r="D1" s="2"/>
      <c r="E1" s="2"/>
      <c r="F1" s="2"/>
      <c r="G1" s="2"/>
      <c r="M1" s="3" t="s">
        <v>0</v>
      </c>
      <c r="O1" s="3"/>
      <c r="P1" s="4"/>
    </row>
    <row r="2" spans="2:16" ht="12.75">
      <c r="B2" s="5"/>
      <c r="C2" s="5"/>
      <c r="M2" s="6" t="s">
        <v>1</v>
      </c>
      <c r="O2" s="6"/>
      <c r="P2" s="6"/>
    </row>
    <row r="3" spans="2:16" ht="12.75">
      <c r="B3" s="5"/>
      <c r="C3" s="5"/>
      <c r="M3" s="7" t="s">
        <v>2</v>
      </c>
      <c r="O3" s="6"/>
      <c r="P3" s="6"/>
    </row>
    <row r="4" spans="2:3" ht="12.75">
      <c r="B4" s="5"/>
      <c r="C4" s="5"/>
    </row>
    <row r="5" spans="2:16" ht="15">
      <c r="B5" s="158" t="s">
        <v>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2:16" ht="27.75" customHeight="1">
      <c r="B6" s="8"/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</row>
    <row r="7" spans="1:16" s="12" customFormat="1" ht="12.75">
      <c r="A7" s="1"/>
      <c r="B7" s="10" t="s">
        <v>18</v>
      </c>
      <c r="C7" s="10" t="s">
        <v>19</v>
      </c>
      <c r="D7" s="11">
        <f>SUMIF(C9:C14,"="&amp;C7,D9:D14)</f>
        <v>13.1108</v>
      </c>
      <c r="E7" s="11">
        <f>SUMIF(C9:C14,"="&amp;C7,E9:E14)</f>
        <v>13.1108</v>
      </c>
      <c r="F7" s="11">
        <f>SUMIF(C9:C14,"="&amp;C7,F9:F14)</f>
        <v>13.1108</v>
      </c>
      <c r="G7" s="11">
        <f>SUMIF(C9:C14,"="&amp;C7,G9:G14)</f>
        <v>13.1108</v>
      </c>
      <c r="H7" s="11">
        <f>SUMIF(C9:C14,"="&amp;C7,H9:H14)</f>
        <v>13.1108</v>
      </c>
      <c r="I7" s="11">
        <f>SUMIF(C9:C14,"="&amp;C7,I9:I14)</f>
        <v>13.1108</v>
      </c>
      <c r="J7" s="11">
        <f>SUMIF(C9:C14,"="&amp;C7,J9:J14)</f>
        <v>13.1108</v>
      </c>
      <c r="K7" s="11">
        <f>SUMIF(C9:C14,"="&amp;C7,K9:K14)</f>
        <v>13.1108</v>
      </c>
      <c r="L7" s="11">
        <f>SUMIF(C9:C14,"="&amp;C7,L9:L14)</f>
        <v>13.1108</v>
      </c>
      <c r="M7" s="11">
        <f>SUMIF(C9:C14,"="&amp;C7,M9:M14)</f>
        <v>13.1108</v>
      </c>
      <c r="N7" s="11">
        <f>SUMIF(C9:C14,"="&amp;C7,N9:N14)</f>
        <v>13.1108</v>
      </c>
      <c r="O7" s="11">
        <f>SUMIF(C9:C14,"="&amp;C7,O9:O14)</f>
        <v>13.1108</v>
      </c>
      <c r="P7" s="11">
        <f>SUM(D7:O7)</f>
        <v>157.32960000000003</v>
      </c>
    </row>
    <row r="8" spans="1:16" s="12" customFormat="1" ht="12.75">
      <c r="A8" s="1"/>
      <c r="B8" s="10" t="s">
        <v>18</v>
      </c>
      <c r="C8" s="10" t="s">
        <v>20</v>
      </c>
      <c r="D8" s="11">
        <f>SUMIF(C9:C14,"="&amp;C8,D9:D14)</f>
        <v>0</v>
      </c>
      <c r="E8" s="11">
        <f>SUMIF(C9:C14,"="&amp;C8,E9:E14)</f>
        <v>0</v>
      </c>
      <c r="F8" s="11">
        <f>SUMIF(C9:C14,"="&amp;C8,F9:F14)</f>
        <v>0</v>
      </c>
      <c r="G8" s="11">
        <f>SUMIF(C9:C14,"="&amp;C8,G9:G14)</f>
        <v>0</v>
      </c>
      <c r="H8" s="11">
        <f>SUMIF(C9:C14,"="&amp;C8,H9:H14)</f>
        <v>0</v>
      </c>
      <c r="I8" s="11">
        <f>SUMIF(C9:C14,"="&amp;C8,I9:I14)</f>
        <v>0</v>
      </c>
      <c r="J8" s="11">
        <f>SUMIF(C9:C14,"="&amp;C8,J9:J14)</f>
        <v>0</v>
      </c>
      <c r="K8" s="11">
        <f>SUMIF(C9:C14,"="&amp;C8,K9:K14)</f>
        <v>0</v>
      </c>
      <c r="L8" s="11">
        <f>SUMIF(C9:C14,"="&amp;C8,L9:L14)</f>
        <v>0</v>
      </c>
      <c r="M8" s="11">
        <f>SUMIF(C9:C14,"="&amp;C8,M9:M14)</f>
        <v>0</v>
      </c>
      <c r="N8" s="11">
        <f>SUMIF(C9:C14,"="&amp;C8,N9:N14)</f>
        <v>0</v>
      </c>
      <c r="O8" s="11">
        <f>SUMIF(C9:C14,"="&amp;C8,O9:O14)</f>
        <v>0</v>
      </c>
      <c r="P8" s="11">
        <f>SUM(D8:O8)/12</f>
        <v>0</v>
      </c>
    </row>
    <row r="9" spans="1:16" s="12" customFormat="1" ht="12.75">
      <c r="A9" s="1"/>
      <c r="B9" s="10" t="s">
        <v>18</v>
      </c>
      <c r="C9" s="10" t="s">
        <v>21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82.77</v>
      </c>
    </row>
    <row r="10" spans="1:16" s="12" customFormat="1" ht="25.5">
      <c r="A10" s="1"/>
      <c r="B10" s="10" t="s">
        <v>18</v>
      </c>
      <c r="C10" s="10" t="s">
        <v>22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82.77</v>
      </c>
    </row>
    <row r="11" spans="2:16" ht="12.75">
      <c r="B11" s="8" t="s">
        <v>23</v>
      </c>
      <c r="C11" s="8" t="s">
        <v>19</v>
      </c>
      <c r="D11" s="14">
        <v>13.1108</v>
      </c>
      <c r="E11" s="14">
        <v>13.1108</v>
      </c>
      <c r="F11" s="14">
        <v>13.1108</v>
      </c>
      <c r="G11" s="14">
        <v>13.1108</v>
      </c>
      <c r="H11" s="14">
        <v>13.1108</v>
      </c>
      <c r="I11" s="14">
        <v>13.1108</v>
      </c>
      <c r="J11" s="14">
        <v>13.1108</v>
      </c>
      <c r="K11" s="14">
        <v>13.1108</v>
      </c>
      <c r="L11" s="14">
        <v>13.1108</v>
      </c>
      <c r="M11" s="14">
        <v>13.1108</v>
      </c>
      <c r="N11" s="14">
        <v>13.1108</v>
      </c>
      <c r="O11" s="14">
        <v>13.1108</v>
      </c>
      <c r="P11" s="14">
        <v>157.33</v>
      </c>
    </row>
    <row r="12" spans="2:16" ht="12.75">
      <c r="B12" s="8" t="s">
        <v>23</v>
      </c>
      <c r="C12" s="8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v>0</v>
      </c>
    </row>
    <row r="13" spans="2:16" ht="12.75">
      <c r="B13" s="8" t="s">
        <v>23</v>
      </c>
      <c r="C13" s="8" t="s">
        <v>21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0</v>
      </c>
    </row>
    <row r="14" spans="2:16" ht="12.75">
      <c r="B14" s="8" t="s">
        <v>23</v>
      </c>
      <c r="C14" s="8" t="s">
        <v>22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0</v>
      </c>
    </row>
  </sheetData>
  <sheetProtection/>
  <mergeCells count="1">
    <mergeCell ref="B5:P5"/>
  </mergeCells>
  <printOptions/>
  <pageMargins left="0.75" right="0.75" top="1" bottom="1" header="0.5" footer="0.5"/>
  <pageSetup fitToHeight="1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Kyrgys_AM</cp:lastModifiedBy>
  <dcterms:created xsi:type="dcterms:W3CDTF">1996-10-08T23:32:33Z</dcterms:created>
  <dcterms:modified xsi:type="dcterms:W3CDTF">2012-06-14T06:36:45Z</dcterms:modified>
  <cp:category/>
  <cp:version/>
  <cp:contentType/>
  <cp:contentStatus/>
</cp:coreProperties>
</file>